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4" yWindow="0" windowWidth="13272" windowHeight="6948" tabRatio="440" activeTab="0"/>
  </bookViews>
  <sheets>
    <sheet name="4" sheetId="1" r:id="rId1"/>
    <sheet name="5" sheetId="2" r:id="rId2"/>
  </sheets>
  <definedNames>
    <definedName name="_xlnm.Print_Titles" localSheetId="0">'4'!$9:$9</definedName>
    <definedName name="_xlnm.Print_Titles" localSheetId="1">'5'!$9:$9</definedName>
    <definedName name="_xlnm.Print_Area" localSheetId="0">'4'!$A$1:$E$33</definedName>
    <definedName name="_xlnm.Print_Area" localSheetId="1">'5'!$A$1:$G$154</definedName>
  </definedNames>
  <calcPr fullCalcOnLoad="1"/>
</workbook>
</file>

<file path=xl/sharedStrings.xml><?xml version="1.0" encoding="utf-8"?>
<sst xmlns="http://schemas.openxmlformats.org/spreadsheetml/2006/main" count="719" uniqueCount="221">
  <si>
    <t>(тысяч рублей)</t>
  </si>
  <si>
    <t>Наименование</t>
  </si>
  <si>
    <t>ЦСР</t>
  </si>
  <si>
    <t>Рз</t>
  </si>
  <si>
    <t>ПР</t>
  </si>
  <si>
    <t>ВР</t>
  </si>
  <si>
    <t>Г</t>
  </si>
  <si>
    <t>Жилищно-коммунальное хозяйство</t>
  </si>
  <si>
    <t>0500</t>
  </si>
  <si>
    <t>0502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</si>
  <si>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</si>
  <si>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</si>
  <si>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500</t>
  </si>
  <si>
    <t>Культура</t>
  </si>
  <si>
    <t>Национальная оборона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</si>
  <si>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</si>
  <si>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</si>
  <si>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</si>
  <si>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</si>
  <si>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</si>
  <si>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006</t>
  </si>
  <si>
    <t>Бюджетные инвестиции</t>
  </si>
  <si>
    <t>003</t>
  </si>
  <si>
    <t>Мобилизационная  и вневойсковая подготовка</t>
  </si>
  <si>
    <t>0501</t>
  </si>
  <si>
    <t>7950000</t>
  </si>
  <si>
    <t>Целевые программы муниципальных
образований</t>
  </si>
  <si>
    <t>Благоустройство</t>
  </si>
  <si>
    <t>3500300</t>
  </si>
  <si>
    <t xml:space="preserve">Безвозмездные перечисления организациям, за исключением государственных и муниципальных организаций  </t>
  </si>
  <si>
    <t>За счет собственных доходов поселения</t>
  </si>
  <si>
    <t>за счет поступлений из бюджетов другого уровня</t>
  </si>
  <si>
    <t>Другие общегосударственные вопросы</t>
  </si>
  <si>
    <t>Другие вопросы в области культуры, кинематографии</t>
  </si>
  <si>
    <t>Национальная экономика</t>
  </si>
  <si>
    <t xml:space="preserve">МО «Нежновское сельское поселение» </t>
  </si>
  <si>
    <t>Администрация МО "Нежновское сельское поселение"</t>
  </si>
  <si>
    <t xml:space="preserve">Иные межбюджетные трансферты </t>
  </si>
  <si>
    <t>Осуществление первичного воинского учета на территориях, где отсутствуют военные комиссариаты</t>
  </si>
  <si>
    <t>Мобилизация и вневойсковая подготовка</t>
  </si>
  <si>
    <t>Дорожное хозяйство (дорожные фонды)</t>
  </si>
  <si>
    <t>01</t>
  </si>
  <si>
    <t>03</t>
  </si>
  <si>
    <t>04</t>
  </si>
  <si>
    <t>11</t>
  </si>
  <si>
    <t>13</t>
  </si>
  <si>
    <t>02</t>
  </si>
  <si>
    <t>09</t>
  </si>
  <si>
    <t>05</t>
  </si>
  <si>
    <t>08</t>
  </si>
  <si>
    <t>Итого расходов:</t>
  </si>
  <si>
    <t>00</t>
  </si>
  <si>
    <t>ГРБС</t>
  </si>
  <si>
    <t>Социальная политика</t>
  </si>
  <si>
    <t>Пенсионное обеспечение</t>
  </si>
  <si>
    <t>Показатели исполнения расходов бюджета муниципального образования</t>
  </si>
  <si>
    <t>0100</t>
  </si>
  <si>
    <t>0103</t>
  </si>
  <si>
    <t>0104</t>
  </si>
  <si>
    <t>0111</t>
  </si>
  <si>
    <t>0113</t>
  </si>
  <si>
    <t>0200</t>
  </si>
  <si>
    <t>0203</t>
  </si>
  <si>
    <t>0400</t>
  </si>
  <si>
    <t>0409</t>
  </si>
  <si>
    <t>0503</t>
  </si>
  <si>
    <t>0800</t>
  </si>
  <si>
    <t>0801</t>
  </si>
  <si>
    <t>0804</t>
  </si>
  <si>
    <t>1000</t>
  </si>
  <si>
    <t>1001</t>
  </si>
  <si>
    <t>Другие вопросы в области национальной экономики</t>
  </si>
  <si>
    <t>0412</t>
  </si>
  <si>
    <t>87 0 0000</t>
  </si>
  <si>
    <t>Непрограммные расходы</t>
  </si>
  <si>
    <t>87 9 0000</t>
  </si>
  <si>
    <t>Непрограммные расходы органов местного самоуправления</t>
  </si>
  <si>
    <t>244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</si>
  <si>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</si>
  <si>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</si>
  <si>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540</t>
  </si>
  <si>
    <t>Обеспечение деятельности органов местного самоуправления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</si>
  <si>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</si>
  <si>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</si>
  <si>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</si>
  <si>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Прочая закупка товаров,работ и услуг для обеспечения муниципальных нужд</t>
  </si>
  <si>
    <t>Иные межбюджетные трансферты на осуществление части отдельных полномочий по формированию,исполнению и кассовому обслуживанию бюджета поселения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</si>
  <si>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</si>
  <si>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86 4 0282</t>
  </si>
  <si>
    <t>Иные межбюджетные трансферты</t>
  </si>
  <si>
    <t>Резервный фонд администрации МО "Нежновское сельское поселение"</t>
  </si>
  <si>
    <t>Резервные средства</t>
  </si>
  <si>
    <t>870</t>
  </si>
  <si>
    <t>Информационное обеспечение деятельности органов местного самоуправления</t>
  </si>
  <si>
    <t>87 9 5118</t>
  </si>
  <si>
    <t>Муниципальная программа МО "Нежновское сельское поселение""Развитие дорог в Нежновском сельском поселении"</t>
  </si>
  <si>
    <t xml:space="preserve">Непрограммные расходы </t>
  </si>
  <si>
    <t>Культура, кинематография.</t>
  </si>
  <si>
    <t>Обеспечение деятельности дома культуры</t>
  </si>
  <si>
    <t>Иные межбюджетные трансферты для осуществления передаваемых полномочий по решению вопросов местного значения,связанных с исполнением частичных функций по ст. 51 ЖК РФ</t>
  </si>
  <si>
    <t>Культура, кинематография</t>
  </si>
  <si>
    <t>4,8</t>
  </si>
  <si>
    <t>47 1 8038</t>
  </si>
  <si>
    <t xml:space="preserve">                                                     к  решению Совета депутатов</t>
  </si>
  <si>
    <t xml:space="preserve">к решению Совета депутатов </t>
  </si>
  <si>
    <t>Иные межбюджетные трансферты по исполнению полномочий по осуществлению муниципального жилищного контроля на территории поселения</t>
  </si>
  <si>
    <t>Осуществление отдельных гос.полномочий Ленинградской области в сфере административных правоотношений.</t>
  </si>
  <si>
    <t>Капитальный ремонт и ремонт автомобильных дорог общего пользования местного значения  в рамках подпрограммы "Поддерживание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</si>
  <si>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Подпрограмма "Повышение безопасности дорожного движения" в рамках МП МО"Нежновское сельское поселение""Развитие автомобильных дорог в Нежновском сельском поселении"</t>
  </si>
  <si>
    <t>Мероприятия по организации дорожного движения</t>
  </si>
  <si>
    <t>47 2 0000</t>
  </si>
  <si>
    <t>47 2 8090</t>
  </si>
  <si>
    <t>255,1</t>
  </si>
  <si>
    <t>12</t>
  </si>
  <si>
    <t>Другие вопросы в  области национальной экономики</t>
  </si>
  <si>
    <t>Разработка правил землепользования и застройки в населенных пунктах.</t>
  </si>
  <si>
    <t>87 9 8071</t>
  </si>
  <si>
    <t>563,5</t>
  </si>
  <si>
    <t xml:space="preserve">05 </t>
  </si>
  <si>
    <t>99,0</t>
  </si>
  <si>
    <t>Приложение №3</t>
  </si>
  <si>
    <t>№         от  . 2017г.</t>
  </si>
  <si>
    <t xml:space="preserve">Показатели исполнения расходов бюджета муниципального образования  "Нежновское сельское поселение"по разделам,подразделам бюджетной классификации за  2016 год. 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</si>
  <si>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</si>
  <si>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</si>
  <si>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гражданская оборона. </t>
  </si>
  <si>
    <t>0309</t>
  </si>
  <si>
    <t>684,2</t>
  </si>
  <si>
    <t>№   от   .2017г.</t>
  </si>
  <si>
    <t xml:space="preserve"> "Нежновское сельское поселение"  по ведомственной структуре расходов за 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</si>
  <si>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</si>
  <si>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86 4 0102830</t>
  </si>
  <si>
    <t>86 3 0100100</t>
  </si>
  <si>
    <t>86 0 0000000</t>
  </si>
  <si>
    <t>86 3 0000000</t>
  </si>
  <si>
    <t>86 4 0100100</t>
  </si>
  <si>
    <t>86 4 0100120</t>
  </si>
  <si>
    <t>86 4 0102810</t>
  </si>
  <si>
    <t>86 4 0102850</t>
  </si>
  <si>
    <t>86 4 0102860</t>
  </si>
  <si>
    <t>86 4 0100000</t>
  </si>
  <si>
    <t>86 3 01 00000</t>
  </si>
  <si>
    <t>961,8</t>
  </si>
  <si>
    <t>86 4 01 00000</t>
  </si>
  <si>
    <t>86 4 00 00000</t>
  </si>
  <si>
    <t>Расходы на выплаты персоналу государственных (муниципальных) органов</t>
  </si>
  <si>
    <t>87 0 00 00000</t>
  </si>
  <si>
    <t>87 9 00 00000</t>
  </si>
  <si>
    <t>87 9 01 80010</t>
  </si>
  <si>
    <t>2 557,5</t>
  </si>
  <si>
    <t>87 9 01 00000</t>
  </si>
  <si>
    <t>87 9 01 71340</t>
  </si>
  <si>
    <t>Распоряжение земельными ресурсами</t>
  </si>
  <si>
    <t>87 9 01 80020</t>
  </si>
  <si>
    <t>Уплата взносов за членство в организациях</t>
  </si>
  <si>
    <t>87 9 01 80050</t>
  </si>
  <si>
    <t>Уплата налогов,сборов и иных платежей</t>
  </si>
  <si>
    <t>853</t>
  </si>
  <si>
    <t>87 9 01 80060</t>
  </si>
  <si>
    <t>Прочие мероприятия по реализации иных общегосударственных (муниципальных) вопросов</t>
  </si>
  <si>
    <t>87 9 01 80080</t>
  </si>
  <si>
    <t>87 9 01 51180</t>
  </si>
  <si>
    <t>120</t>
  </si>
  <si>
    <t>Защита населения и территории от чрезвычайных ситуаций природного и техногенного характера,гражданская оборона</t>
  </si>
  <si>
    <t>43 0 00 00000</t>
  </si>
  <si>
    <t>Подпрограмма "Содействие развитию иных форм местного самоуправления на части территории МО "Нежновское сельское поселение"</t>
  </si>
  <si>
    <t>43 1 00 00000</t>
  </si>
  <si>
    <t>Основное мероприятие "Развитие частей территории населенных пунктов МО "Нежновское сельское поселение",в том числе являющихся административными центрами</t>
  </si>
  <si>
    <t>43 1 01 00000</t>
  </si>
  <si>
    <t>Расходы на реализацию областного закона от 14.12.2012года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</si>
  <si>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03 </t>
  </si>
  <si>
    <t>43 1 01 S0880</t>
  </si>
  <si>
    <t>908</t>
  </si>
  <si>
    <t>Мероприятия по обеспечению первичных мер пожарной безопасности</t>
  </si>
  <si>
    <t>87 9 01 80090</t>
  </si>
  <si>
    <t>43 1 01 70880</t>
  </si>
  <si>
    <t xml:space="preserve"> Реализация областного закона от 14.12.2012года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</si>
  <si>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Подпрограмма."Поддержание существующей сети автомобильных дорог общего пользования" в рамках муниципальной программы МО "Нежновское сельское поселение" "Развитие автомобильных дорог в Нежновском сельском поселении"</t>
  </si>
  <si>
    <t>Основное мероприятие : Содержание,капитальный ремонт и ремонт автомобильных дорог общего пользования местного значения,дворовых территорий многоквартирных домов и проездов к ним</t>
  </si>
  <si>
    <t>47 0 00 00000</t>
  </si>
  <si>
    <t>47 1 00 00000</t>
  </si>
  <si>
    <t>47 1 01 00000</t>
  </si>
  <si>
    <t>47 1 01 70140</t>
  </si>
  <si>
    <t>47 1 01 80100</t>
  </si>
  <si>
    <t>Содержание автомобильных дорог</t>
  </si>
  <si>
    <t xml:space="preserve">Капитальный ремонт и ремонт автомобильных дорог общего пользования местного значения </t>
  </si>
  <si>
    <t>47 1 01 80110</t>
  </si>
  <si>
    <t>47 1 01 S0140</t>
  </si>
  <si>
    <t xml:space="preserve">Расходы на реализацию областного закона от 14.12.2012года №95-оз "О содействии развитию на части территорий муниципальных образований Ленинградской области иных форм местного самоуправления" </t>
  </si>
  <si>
    <t>Содержание,обслуживание,капитальный и текущий ремонт объектов уличного освещения</t>
  </si>
  <si>
    <t>87 9 01 80190</t>
  </si>
  <si>
    <t>Содержание,поддержание и улучшение санитарного и эстетического состояния территории муниципального образования</t>
  </si>
  <si>
    <t>87 9 01 80210</t>
  </si>
  <si>
    <t>87 9 01 80220</t>
  </si>
  <si>
    <t>Содержание кладбищ</t>
  </si>
  <si>
    <t>87 9 01 80360</t>
  </si>
  <si>
    <t>Установка,ремонт и содержание внешнего благоустройства</t>
  </si>
  <si>
    <t>Муниципальная программа МО "Нежновское сельское поселение" "Реализация социально-значимых проектов на территории МО"Нежновское сельское поселение" МО "Кингисеппский муниципальный район"Ленинградской области</t>
  </si>
  <si>
    <t xml:space="preserve">Софинансирование мероприятий по  реализации областного закона от 14.12.2012года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</si>
  <si>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областного закона от 12.05.2015года №42-оз "О содействии развитию иных форм местного самоуправления на части территорий населенных пунктов  Ленинградской области ,являющихся административными центрами</t>
  </si>
  <si>
    <t>Расходы на реализацию областного закона от 12.05.2015года №42-оз "О содействии развитию иных форм местного самоуправления на части территорий населенных пунктов  Ленинградской области ,являющихся административными центрами (софинансирование)</t>
  </si>
  <si>
    <t>43 1 01 74390</t>
  </si>
  <si>
    <t>43 1 01 S4390</t>
  </si>
  <si>
    <t>Непрограммные  расходы</t>
  </si>
  <si>
    <t>87 9 01 80260</t>
  </si>
  <si>
    <t>Мероприятия  по обеспечению выплат стимулирующего характера  работникам муниципальных учреждений культуры Ленинградской области</t>
  </si>
  <si>
    <t>87 9 01 70360</t>
  </si>
  <si>
    <t>Расходы на выплаты персоналу казенных учреждений</t>
  </si>
  <si>
    <t>87 9 01 80230</t>
  </si>
  <si>
    <t>300,1</t>
  </si>
  <si>
    <t>765,4</t>
  </si>
  <si>
    <t>87 9 01 80240</t>
  </si>
  <si>
    <t>Обеспечение деятельности библиотек</t>
  </si>
  <si>
    <t>Организация и проведение мероприятий в сфере культуры</t>
  </si>
  <si>
    <t xml:space="preserve">684,2 </t>
  </si>
  <si>
    <t>Муниципальная пенсия за выслугу лет муниципальным служащим</t>
  </si>
  <si>
    <t>Социальные выплаты гражданам,кроме  публичных нормативных социальных выплат</t>
  </si>
  <si>
    <t>87 9 01 00410</t>
  </si>
  <si>
    <t>321</t>
  </si>
  <si>
    <t>110</t>
  </si>
  <si>
    <t>Приложение №2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</si>
</sst>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46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4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173" fontId="2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2" fillId="8" borderId="10" xfId="0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8" fontId="4" fillId="0" borderId="11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173" fontId="13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 quotePrefix="1">
      <alignment wrapText="1"/>
    </xf>
    <xf numFmtId="0" fontId="13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173" fontId="11" fillId="0" borderId="10" xfId="0" applyNumberFormat="1" applyFont="1" applyFill="1" applyBorder="1" applyAlignment="1">
      <alignment horizontal="right" wrapText="1"/>
    </xf>
    <xf numFmtId="0" fontId="11" fillId="0" borderId="13" xfId="0" applyFont="1" applyFill="1" applyBorder="1" applyAlignment="1">
      <alignment horizontal="center" wrapText="1"/>
    </xf>
    <xf numFmtId="181" fontId="11" fillId="0" borderId="13" xfId="0" applyNumberFormat="1" applyFont="1" applyFill="1" applyBorder="1" applyAlignment="1" quotePrefix="1">
      <alignment horizontal="center" wrapText="1"/>
    </xf>
    <xf numFmtId="0" fontId="11" fillId="0" borderId="10" xfId="0" applyFont="1" applyBorder="1" applyAlignment="1">
      <alignment/>
    </xf>
    <xf numFmtId="49" fontId="12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 quotePrefix="1">
      <alignment wrapText="1"/>
    </xf>
    <xf numFmtId="181" fontId="11" fillId="0" borderId="10" xfId="0" applyNumberFormat="1" applyFont="1" applyFill="1" applyBorder="1" applyAlignment="1" quotePrefix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/>
    </xf>
    <xf numFmtId="49" fontId="13" fillId="0" borderId="10" xfId="0" applyNumberFormat="1" applyFont="1" applyFill="1" applyBorder="1" applyAlignment="1" quotePrefix="1">
      <alignment wrapText="1"/>
    </xf>
    <xf numFmtId="181" fontId="13" fillId="0" borderId="10" xfId="0" applyNumberFormat="1" applyFont="1" applyFill="1" applyBorder="1" applyAlignment="1" quotePrefix="1">
      <alignment horizontal="left" wrapText="1"/>
    </xf>
    <xf numFmtId="0" fontId="13" fillId="0" borderId="10" xfId="0" applyFont="1" applyBorder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 quotePrefix="1">
      <alignment wrapText="1"/>
    </xf>
    <xf numFmtId="0" fontId="14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173" fontId="13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vertical="top" wrapText="1"/>
    </xf>
    <xf numFmtId="0" fontId="2" fillId="0" borderId="11" xfId="0" applyFont="1" applyBorder="1" applyAlignment="1">
      <alignment/>
    </xf>
    <xf numFmtId="173" fontId="11" fillId="24" borderId="10" xfId="0" applyNumberFormat="1" applyFont="1" applyFill="1" applyBorder="1" applyAlignment="1">
      <alignment horizontal="right" wrapText="1"/>
    </xf>
    <xf numFmtId="173" fontId="13" fillId="24" borderId="10" xfId="0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49" fontId="12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 quotePrefix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49" fontId="16" fillId="24" borderId="10" xfId="0" applyNumberFormat="1" applyFont="1" applyFill="1" applyBorder="1" applyAlignment="1">
      <alignment horizontal="right"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 quotePrefix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49" fontId="15" fillId="24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 quotePrefix="1">
      <alignment wrapText="1"/>
    </xf>
    <xf numFmtId="49" fontId="15" fillId="0" borderId="10" xfId="0" applyNumberFormat="1" applyFont="1" applyFill="1" applyBorder="1" applyAlignment="1" quotePrefix="1">
      <alignment wrapText="1"/>
    </xf>
    <xf numFmtId="173" fontId="15" fillId="24" borderId="10" xfId="0" applyNumberFormat="1" applyFont="1" applyFill="1" applyBorder="1" applyAlignment="1">
      <alignment horizontal="right" wrapText="1"/>
    </xf>
    <xf numFmtId="178" fontId="15" fillId="0" borderId="11" xfId="0" applyNumberFormat="1" applyFont="1" applyBorder="1" applyAlignment="1">
      <alignment/>
    </xf>
    <xf numFmtId="178" fontId="15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173" fontId="2" fillId="0" borderId="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left" wrapText="1"/>
    </xf>
    <xf numFmtId="173" fontId="15" fillId="0" borderId="10" xfId="0" applyNumberFormat="1" applyFont="1" applyFill="1" applyBorder="1" applyAlignment="1">
      <alignment horizontal="right" wrapText="1"/>
    </xf>
    <xf numFmtId="173" fontId="15" fillId="0" borderId="11" xfId="0" applyNumberFormat="1" applyFont="1" applyFill="1" applyBorder="1" applyAlignment="1">
      <alignment horizontal="right" wrapText="1"/>
    </xf>
    <xf numFmtId="49" fontId="15" fillId="0" borderId="0" xfId="0" applyNumberFormat="1" applyFont="1" applyFill="1" applyBorder="1" applyAlignment="1">
      <alignment wrapText="1"/>
    </xf>
    <xf numFmtId="0" fontId="15" fillId="0" borderId="11" xfId="0" applyFont="1" applyBorder="1" applyAlignment="1">
      <alignment/>
    </xf>
    <xf numFmtId="0" fontId="17" fillId="0" borderId="11" xfId="0" applyFont="1" applyBorder="1" applyAlignment="1">
      <alignment/>
    </xf>
    <xf numFmtId="178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181" fontId="15" fillId="0" borderId="10" xfId="0" applyNumberFormat="1" applyFont="1" applyFill="1" applyBorder="1" applyAlignment="1" quotePrefix="1">
      <alignment horizontal="left" wrapText="1"/>
    </xf>
    <xf numFmtId="0" fontId="17" fillId="0" borderId="10" xfId="0" applyFont="1" applyFill="1" applyBorder="1" applyAlignment="1">
      <alignment horizontal="center" wrapText="1"/>
    </xf>
    <xf numFmtId="181" fontId="17" fillId="0" borderId="10" xfId="0" applyNumberFormat="1" applyFont="1" applyFill="1" applyBorder="1" applyAlignment="1" quotePrefix="1">
      <alignment horizontal="left" wrapText="1"/>
    </xf>
    <xf numFmtId="49" fontId="17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left" wrapText="1"/>
    </xf>
    <xf numFmtId="49" fontId="17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/>
    </xf>
    <xf numFmtId="178" fontId="17" fillId="0" borderId="11" xfId="0" applyNumberFormat="1" applyFont="1" applyBorder="1" applyAlignment="1">
      <alignment/>
    </xf>
    <xf numFmtId="49" fontId="17" fillId="0" borderId="10" xfId="0" applyNumberFormat="1" applyFont="1" applyFill="1" applyBorder="1" applyAlignment="1" quotePrefix="1">
      <alignment wrapText="1"/>
    </xf>
    <xf numFmtId="173" fontId="17" fillId="0" borderId="11" xfId="0" applyNumberFormat="1" applyFont="1" applyFill="1" applyBorder="1" applyAlignment="1">
      <alignment horizontal="right" wrapText="1"/>
    </xf>
    <xf numFmtId="173" fontId="17" fillId="0" borderId="1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78" fontId="17" fillId="0" borderId="10" xfId="0" applyNumberFormat="1" applyFont="1" applyFill="1" applyBorder="1" applyAlignment="1">
      <alignment/>
    </xf>
    <xf numFmtId="173" fontId="15" fillId="0" borderId="10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0" xfId="0" applyNumberFormat="1" applyFont="1" applyAlignment="1">
      <alignment horizontal="left"/>
    </xf>
    <xf numFmtId="49" fontId="15" fillId="0" borderId="11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49" fontId="15" fillId="24" borderId="10" xfId="0" applyNumberFormat="1" applyFont="1" applyFill="1" applyBorder="1" applyAlignment="1">
      <alignment horizontal="right" wrapText="1"/>
    </xf>
    <xf numFmtId="178" fontId="15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right" wrapText="1"/>
    </xf>
    <xf numFmtId="178" fontId="17" fillId="0" borderId="11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 quotePrefix="1">
      <alignment horizontal="center" wrapText="1"/>
    </xf>
    <xf numFmtId="49" fontId="1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right" wrapText="1"/>
    </xf>
    <xf numFmtId="49" fontId="15" fillId="0" borderId="0" xfId="0" applyNumberFormat="1" applyFont="1" applyAlignment="1">
      <alignment/>
    </xf>
    <xf numFmtId="49" fontId="15" fillId="0" borderId="11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49" fontId="17" fillId="0" borderId="10" xfId="0" applyNumberFormat="1" applyFont="1" applyFill="1" applyBorder="1" applyAlignment="1" quotePrefix="1">
      <alignment horizontal="left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 quotePrefix="1">
      <alignment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/>
    </xf>
    <xf numFmtId="173" fontId="16" fillId="0" borderId="10" xfId="0" applyNumberFormat="1" applyFont="1" applyFill="1" applyBorder="1" applyAlignment="1">
      <alignment horizontal="right" wrapText="1"/>
    </xf>
    <xf numFmtId="0" fontId="17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vertical="top" wrapText="1"/>
    </xf>
    <xf numFmtId="49" fontId="18" fillId="0" borderId="10" xfId="0" applyNumberFormat="1" applyFont="1" applyBorder="1" applyAlignment="1">
      <alignment horizontal="left"/>
    </xf>
    <xf numFmtId="173" fontId="16" fillId="24" borderId="10" xfId="0" applyNumberFormat="1" applyFont="1" applyFill="1" applyBorder="1" applyAlignment="1">
      <alignment horizontal="right" wrapText="1"/>
    </xf>
    <xf numFmtId="178" fontId="18" fillId="0" borderId="11" xfId="0" applyNumberFormat="1" applyFont="1" applyBorder="1" applyAlignment="1">
      <alignment/>
    </xf>
    <xf numFmtId="178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49" fontId="15" fillId="0" borderId="10" xfId="0" applyNumberFormat="1" applyFont="1" applyFill="1" applyBorder="1" applyAlignment="1" quotePrefix="1">
      <alignment horizontal="left" wrapText="1"/>
    </xf>
    <xf numFmtId="178" fontId="18" fillId="0" borderId="11" xfId="0" applyNumberFormat="1" applyFont="1" applyFill="1" applyBorder="1" applyAlignment="1">
      <alignment/>
    </xf>
    <xf numFmtId="178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0" borderId="10" xfId="0" applyFont="1" applyFill="1" applyBorder="1" applyAlignment="1" quotePrefix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47.28125" style="1" customWidth="1"/>
    <col min="2" max="2" width="4.57421875" style="1" hidden="1" customWidth="1"/>
    <col min="3" max="3" width="9.00390625" style="1" customWidth="1"/>
    <col min="4" max="4" width="8.57421875" style="1" customWidth="1"/>
    <col min="5" max="5" width="13.8515625" style="1" customWidth="1"/>
    <col min="6" max="6" width="11.28125" style="1" customWidth="1"/>
    <col min="7" max="7" width="13.57421875" style="1" customWidth="1"/>
    <col min="8" max="8" width="12.140625" style="1" customWidth="1"/>
    <col min="9" max="16384" width="9.140625" style="1" customWidth="1"/>
  </cols>
  <sheetData>
    <row r="1" spans="5:6" ht="18">
      <c r="E1" s="18" t="s">
        <v>120</v>
      </c>
      <c r="F1" s="7"/>
    </row>
    <row r="2" spans="1:6" ht="18">
      <c r="A2" s="163" t="s">
        <v>103</v>
      </c>
      <c r="B2" s="164"/>
      <c r="C2" s="164"/>
      <c r="D2" s="164"/>
      <c r="E2" s="164"/>
      <c r="F2" s="7"/>
    </row>
    <row r="3" spans="5:6" ht="18">
      <c r="E3" s="3" t="s">
        <v>35</v>
      </c>
      <c r="F3" s="7"/>
    </row>
    <row r="4" spans="1:6" ht="18">
      <c r="A4" s="165" t="s">
        <v>121</v>
      </c>
      <c r="B4" s="166"/>
      <c r="C4" s="166"/>
      <c r="D4" s="166"/>
      <c r="E4" s="166"/>
      <c r="F4" s="7"/>
    </row>
    <row r="5" spans="5:6" ht="18">
      <c r="E5" s="19"/>
      <c r="F5" s="7"/>
    </row>
    <row r="6" spans="1:6" ht="87" customHeight="1">
      <c r="A6" s="162" t="s">
        <v>122</v>
      </c>
      <c r="B6" s="162"/>
      <c r="C6" s="162"/>
      <c r="D6" s="162"/>
      <c r="E6" s="162"/>
      <c r="F6" s="8"/>
    </row>
    <row r="7" spans="1:5" ht="18">
      <c r="A7" s="161"/>
      <c r="B7" s="161"/>
      <c r="C7" s="161"/>
      <c r="D7" s="161"/>
      <c r="E7" s="161"/>
    </row>
    <row r="8" ht="18">
      <c r="E8" s="21" t="s">
        <v>0</v>
      </c>
    </row>
    <row r="9" spans="1:5" ht="87.75" customHeight="1">
      <c r="A9" s="59" t="s">
        <v>1</v>
      </c>
      <c r="B9" s="59" t="s">
        <v>6</v>
      </c>
      <c r="C9" s="59" t="s">
        <v>3</v>
      </c>
      <c r="D9" s="59" t="s">
        <v>4</v>
      </c>
      <c r="E9" s="23" t="s">
        <v>50</v>
      </c>
    </row>
    <row r="10" spans="1:5" ht="18">
      <c r="A10" s="24" t="s">
        <v>15</v>
      </c>
      <c r="B10" s="29"/>
      <c r="C10" s="27" t="s">
        <v>16</v>
      </c>
      <c r="D10" s="27" t="s">
        <v>16</v>
      </c>
      <c r="E10" s="28">
        <v>10446.2</v>
      </c>
    </row>
    <row r="11" spans="1:5" s="2" customFormat="1" ht="18.75" customHeight="1">
      <c r="A11" s="53" t="s">
        <v>17</v>
      </c>
      <c r="B11" s="54">
        <v>912</v>
      </c>
      <c r="C11" s="74" t="s">
        <v>56</v>
      </c>
      <c r="D11" s="54"/>
      <c r="E11" s="28">
        <v>3786</v>
      </c>
    </row>
    <row r="12" spans="1:5" s="12" customFormat="1" ht="84" customHeight="1">
      <c r="A12" s="55" t="s">
        <v>130</v>
      </c>
      <c r="B12" s="56"/>
      <c r="C12" s="75" t="s">
        <v>56</v>
      </c>
      <c r="D12" s="75" t="s">
        <v>57</v>
      </c>
      <c r="E12" s="35">
        <v>41.3</v>
      </c>
    </row>
    <row r="13" spans="1:5" s="5" customFormat="1" ht="84">
      <c r="A13" s="42" t="s">
        <v>18</v>
      </c>
      <c r="B13" s="43">
        <v>912</v>
      </c>
      <c r="C13" s="73" t="s">
        <v>56</v>
      </c>
      <c r="D13" s="73" t="s">
        <v>58</v>
      </c>
      <c r="E13" s="35">
        <v>3519.3</v>
      </c>
    </row>
    <row r="14" spans="1:5" ht="18" customHeight="1">
      <c r="A14" s="26" t="s">
        <v>19</v>
      </c>
      <c r="B14" s="29">
        <v>912</v>
      </c>
      <c r="C14" s="57" t="s">
        <v>56</v>
      </c>
      <c r="D14" s="57" t="s">
        <v>59</v>
      </c>
      <c r="E14" s="35">
        <v>0</v>
      </c>
    </row>
    <row r="15" spans="1:5" ht="18" customHeight="1">
      <c r="A15" s="26" t="s">
        <v>17</v>
      </c>
      <c r="B15" s="29">
        <v>912</v>
      </c>
      <c r="C15" s="57" t="s">
        <v>56</v>
      </c>
      <c r="D15" s="57" t="s">
        <v>60</v>
      </c>
      <c r="E15" s="35">
        <v>225.4</v>
      </c>
    </row>
    <row r="16" spans="1:5" ht="18" customHeight="1">
      <c r="A16" s="24" t="s">
        <v>14</v>
      </c>
      <c r="B16" s="25"/>
      <c r="C16" s="58" t="s">
        <v>61</v>
      </c>
      <c r="D16" s="58"/>
      <c r="E16" s="28">
        <v>96.6</v>
      </c>
    </row>
    <row r="17" spans="1:5" ht="18">
      <c r="A17" s="26" t="s">
        <v>39</v>
      </c>
      <c r="B17" s="29"/>
      <c r="C17" s="57" t="s">
        <v>61</v>
      </c>
      <c r="D17" s="57" t="s">
        <v>62</v>
      </c>
      <c r="E17" s="35">
        <v>96.6</v>
      </c>
    </row>
    <row r="18" spans="1:5" s="12" customFormat="1" ht="33">
      <c r="A18" s="24" t="s">
        <v>123</v>
      </c>
      <c r="B18" s="25"/>
      <c r="C18" s="58" t="s">
        <v>124</v>
      </c>
      <c r="D18" s="58"/>
      <c r="E18" s="28">
        <v>88.1</v>
      </c>
    </row>
    <row r="19" spans="1:5" ht="67.5">
      <c r="A19" s="26" t="s">
        <v>125</v>
      </c>
      <c r="B19" s="29"/>
      <c r="C19" s="57" t="s">
        <v>124</v>
      </c>
      <c r="D19" s="57" t="s">
        <v>126</v>
      </c>
      <c r="E19" s="35">
        <v>88.1</v>
      </c>
    </row>
    <row r="20" spans="1:5" ht="21.75" customHeight="1">
      <c r="A20" s="24" t="s">
        <v>34</v>
      </c>
      <c r="B20" s="29"/>
      <c r="C20" s="57" t="s">
        <v>63</v>
      </c>
      <c r="D20" s="57"/>
      <c r="E20" s="28">
        <v>2074.9</v>
      </c>
    </row>
    <row r="21" spans="1:5" ht="18">
      <c r="A21" s="42" t="s">
        <v>40</v>
      </c>
      <c r="B21" s="29"/>
      <c r="C21" s="57" t="s">
        <v>63</v>
      </c>
      <c r="D21" s="57" t="s">
        <v>64</v>
      </c>
      <c r="E21" s="35">
        <v>2074.9</v>
      </c>
    </row>
    <row r="22" spans="1:5" ht="33.75" hidden="1">
      <c r="A22" s="42" t="s">
        <v>71</v>
      </c>
      <c r="B22" s="29"/>
      <c r="C22" s="57" t="s">
        <v>63</v>
      </c>
      <c r="D22" s="57" t="s">
        <v>72</v>
      </c>
      <c r="E22" s="35">
        <v>99</v>
      </c>
    </row>
    <row r="23" spans="1:5" s="12" customFormat="1" ht="17.25">
      <c r="A23" s="49" t="s">
        <v>7</v>
      </c>
      <c r="B23" s="25">
        <v>912</v>
      </c>
      <c r="C23" s="58" t="s">
        <v>8</v>
      </c>
      <c r="D23" s="58"/>
      <c r="E23" s="28">
        <v>2638.2</v>
      </c>
    </row>
    <row r="24" spans="1:5" ht="18.75" customHeight="1">
      <c r="A24" s="38" t="s">
        <v>27</v>
      </c>
      <c r="B24" s="29">
        <v>912</v>
      </c>
      <c r="C24" s="57" t="s">
        <v>8</v>
      </c>
      <c r="D24" s="57" t="s">
        <v>65</v>
      </c>
      <c r="E24" s="35">
        <v>2638.2</v>
      </c>
    </row>
    <row r="25" spans="1:5" s="12" customFormat="1" ht="24.75" customHeight="1">
      <c r="A25" s="24" t="s">
        <v>100</v>
      </c>
      <c r="B25" s="25">
        <v>912</v>
      </c>
      <c r="C25" s="58" t="s">
        <v>66</v>
      </c>
      <c r="D25" s="58"/>
      <c r="E25" s="28">
        <v>1078.2</v>
      </c>
    </row>
    <row r="26" spans="1:5" ht="18">
      <c r="A26" s="26" t="s">
        <v>13</v>
      </c>
      <c r="B26" s="29">
        <v>912</v>
      </c>
      <c r="C26" s="57" t="s">
        <v>66</v>
      </c>
      <c r="D26" s="57" t="s">
        <v>67</v>
      </c>
      <c r="E26" s="35">
        <v>1073.4</v>
      </c>
    </row>
    <row r="27" spans="1:5" ht="36" customHeight="1">
      <c r="A27" s="26" t="s">
        <v>33</v>
      </c>
      <c r="B27" s="29"/>
      <c r="C27" s="57" t="s">
        <v>66</v>
      </c>
      <c r="D27" s="73" t="s">
        <v>68</v>
      </c>
      <c r="E27" s="35">
        <v>4.8</v>
      </c>
    </row>
    <row r="28" spans="1:5" ht="18">
      <c r="A28" s="46" t="s">
        <v>53</v>
      </c>
      <c r="B28" s="9"/>
      <c r="C28" s="58" t="s">
        <v>69</v>
      </c>
      <c r="D28" s="58"/>
      <c r="E28" s="60">
        <v>684.2</v>
      </c>
    </row>
    <row r="29" spans="1:5" ht="18">
      <c r="A29" s="38" t="s">
        <v>54</v>
      </c>
      <c r="B29" s="9"/>
      <c r="C29" s="57" t="s">
        <v>69</v>
      </c>
      <c r="D29" s="57" t="s">
        <v>70</v>
      </c>
      <c r="E29" s="76" t="s">
        <v>127</v>
      </c>
    </row>
  </sheetData>
  <sheetProtection/>
  <mergeCells count="4">
    <mergeCell ref="A7:E7"/>
    <mergeCell ref="A6:E6"/>
    <mergeCell ref="A2:E2"/>
    <mergeCell ref="A4:E4"/>
  </mergeCells>
  <printOptions/>
  <pageMargins left="0.984251968503937" right="0.16" top="0.7086614173228347" bottom="0.18" header="0.2755905511811024" footer="0.35433070866141736"/>
  <pageSetup horizontalDpi="600" verticalDpi="600" orientation="portrait" paperSize="9" scale="8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"/>
  <sheetViews>
    <sheetView view="pageBreakPreview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43.7109375" style="1" customWidth="1"/>
    <col min="2" max="2" width="8.28125" style="1" customWidth="1"/>
    <col min="3" max="4" width="6.421875" style="1" bestFit="1" customWidth="1"/>
    <col min="5" max="5" width="14.00390625" style="1" customWidth="1"/>
    <col min="6" max="6" width="6.28125" style="1" customWidth="1"/>
    <col min="7" max="7" width="16.28125" style="1" customWidth="1"/>
    <col min="8" max="8" width="10.421875" style="1" hidden="1" customWidth="1"/>
    <col min="9" max="9" width="0" style="1" hidden="1" customWidth="1"/>
    <col min="10" max="10" width="4.00390625" style="1" customWidth="1"/>
    <col min="11" max="16384" width="9.140625" style="1" customWidth="1"/>
  </cols>
  <sheetData>
    <row r="1" ht="18">
      <c r="G1" s="4" t="s">
        <v>220</v>
      </c>
    </row>
    <row r="2" spans="1:7" ht="18">
      <c r="A2" s="169" t="s">
        <v>104</v>
      </c>
      <c r="B2" s="164"/>
      <c r="C2" s="164"/>
      <c r="D2" s="164"/>
      <c r="E2" s="164"/>
      <c r="F2" s="164"/>
      <c r="G2" s="164"/>
    </row>
    <row r="3" ht="18">
      <c r="G3" s="3" t="s">
        <v>35</v>
      </c>
    </row>
    <row r="4" spans="2:7" ht="18">
      <c r="B4" s="170" t="s">
        <v>128</v>
      </c>
      <c r="C4" s="166"/>
      <c r="D4" s="166"/>
      <c r="E4" s="166"/>
      <c r="F4" s="166"/>
      <c r="G4" s="166"/>
    </row>
    <row r="5" ht="18">
      <c r="G5" s="19"/>
    </row>
    <row r="6" spans="1:9" ht="18">
      <c r="A6" s="168" t="s">
        <v>55</v>
      </c>
      <c r="B6" s="168"/>
      <c r="C6" s="168"/>
      <c r="D6" s="168"/>
      <c r="E6" s="168"/>
      <c r="F6" s="168"/>
      <c r="G6" s="168"/>
      <c r="H6" s="168"/>
      <c r="I6" s="168"/>
    </row>
    <row r="7" spans="1:9" ht="18.75" customHeight="1">
      <c r="A7" s="167" t="s">
        <v>129</v>
      </c>
      <c r="B7" s="167"/>
      <c r="C7" s="167"/>
      <c r="D7" s="167"/>
      <c r="E7" s="167"/>
      <c r="F7" s="167"/>
      <c r="G7" s="167"/>
      <c r="H7" s="167"/>
      <c r="I7" s="167"/>
    </row>
    <row r="8" spans="7:8" ht="18">
      <c r="G8" s="21" t="s">
        <v>0</v>
      </c>
      <c r="H8" s="1" t="s">
        <v>0</v>
      </c>
    </row>
    <row r="9" spans="1:9" ht="144.75" customHeight="1">
      <c r="A9" s="22" t="s">
        <v>1</v>
      </c>
      <c r="B9" s="22" t="s">
        <v>52</v>
      </c>
      <c r="C9" s="22" t="s">
        <v>3</v>
      </c>
      <c r="D9" s="22" t="s">
        <v>4</v>
      </c>
      <c r="E9" s="22" t="s">
        <v>2</v>
      </c>
      <c r="F9" s="22" t="s">
        <v>5</v>
      </c>
      <c r="G9" s="23" t="s">
        <v>50</v>
      </c>
      <c r="H9" s="13" t="s">
        <v>30</v>
      </c>
      <c r="I9" s="13" t="s">
        <v>31</v>
      </c>
    </row>
    <row r="10" spans="1:9" ht="33">
      <c r="A10" s="66" t="s">
        <v>36</v>
      </c>
      <c r="B10" s="25">
        <v>908</v>
      </c>
      <c r="C10" s="26" t="s">
        <v>16</v>
      </c>
      <c r="D10" s="26" t="s">
        <v>16</v>
      </c>
      <c r="E10" s="26" t="s">
        <v>16</v>
      </c>
      <c r="F10" s="27" t="s">
        <v>16</v>
      </c>
      <c r="G10" s="28">
        <v>10446.2</v>
      </c>
      <c r="H10" s="14" t="e">
        <f>SUM(H11+#REF!+#REF!+#REF!+H106+#REF!+H134+#REF!+#REF!+H78+#REF!)</f>
        <v>#REF!</v>
      </c>
      <c r="I10" s="11" t="e">
        <f>SUM(I11+#REF!+#REF!+#REF!+I106+#REF!+I134+#REF!+#REF!)</f>
        <v>#REF!</v>
      </c>
    </row>
    <row r="11" spans="1:9" ht="18.75" customHeight="1">
      <c r="A11" s="66" t="s">
        <v>17</v>
      </c>
      <c r="B11" s="29">
        <v>908</v>
      </c>
      <c r="C11" s="30" t="s">
        <v>41</v>
      </c>
      <c r="D11" s="30" t="s">
        <v>51</v>
      </c>
      <c r="E11" s="24" t="s">
        <v>16</v>
      </c>
      <c r="F11" s="31" t="s">
        <v>16</v>
      </c>
      <c r="G11" s="28">
        <v>3786</v>
      </c>
      <c r="H11" s="15" t="e">
        <f>SUM(H12+H17+#REF!+H37)</f>
        <v>#REF!</v>
      </c>
      <c r="I11" s="10" t="e">
        <f>SUM(I12+I17+#REF!+I37)</f>
        <v>#REF!</v>
      </c>
    </row>
    <row r="12" spans="1:9" ht="78">
      <c r="A12" s="77" t="s">
        <v>11</v>
      </c>
      <c r="B12" s="29">
        <v>908</v>
      </c>
      <c r="C12" s="32" t="s">
        <v>41</v>
      </c>
      <c r="D12" s="32" t="s">
        <v>42</v>
      </c>
      <c r="E12" s="33"/>
      <c r="F12" s="34"/>
      <c r="G12" s="35">
        <v>41.3</v>
      </c>
      <c r="H12" s="15" t="e">
        <f>SUM(#REF!)</f>
        <v>#REF!</v>
      </c>
      <c r="I12" s="10" t="e">
        <f>SUM(#REF!)</f>
        <v>#REF!</v>
      </c>
    </row>
    <row r="13" spans="1:9" ht="30.75">
      <c r="A13" s="77" t="s">
        <v>78</v>
      </c>
      <c r="B13" s="29">
        <v>908</v>
      </c>
      <c r="C13" s="32" t="s">
        <v>41</v>
      </c>
      <c r="D13" s="32" t="s">
        <v>42</v>
      </c>
      <c r="E13" s="102" t="s">
        <v>144</v>
      </c>
      <c r="F13" s="34"/>
      <c r="G13" s="35">
        <v>41.3</v>
      </c>
      <c r="H13" s="97"/>
      <c r="I13" s="97"/>
    </row>
    <row r="14" spans="1:9" ht="18">
      <c r="A14" s="77" t="s">
        <v>74</v>
      </c>
      <c r="B14" s="29">
        <v>908</v>
      </c>
      <c r="C14" s="32" t="s">
        <v>41</v>
      </c>
      <c r="D14" s="32" t="s">
        <v>42</v>
      </c>
      <c r="E14" s="86" t="s">
        <v>140</v>
      </c>
      <c r="F14" s="34"/>
      <c r="G14" s="35">
        <v>41.3</v>
      </c>
      <c r="H14" s="97"/>
      <c r="I14" s="97"/>
    </row>
    <row r="15" spans="1:7" ht="48" customHeight="1">
      <c r="A15" s="98" t="s">
        <v>79</v>
      </c>
      <c r="B15" s="133">
        <v>908</v>
      </c>
      <c r="C15" s="134" t="s">
        <v>41</v>
      </c>
      <c r="D15" s="134" t="s">
        <v>42</v>
      </c>
      <c r="E15" s="102" t="s">
        <v>131</v>
      </c>
      <c r="F15" s="38"/>
      <c r="G15" s="35">
        <v>41.3</v>
      </c>
    </row>
    <row r="16" spans="1:7" ht="15.75" customHeight="1">
      <c r="A16" s="68" t="s">
        <v>37</v>
      </c>
      <c r="B16" s="36">
        <v>908</v>
      </c>
      <c r="C16" s="37" t="s">
        <v>41</v>
      </c>
      <c r="D16" s="37" t="s">
        <v>42</v>
      </c>
      <c r="E16" s="102" t="s">
        <v>131</v>
      </c>
      <c r="F16" s="39" t="s">
        <v>80</v>
      </c>
      <c r="G16" s="35">
        <v>41.3</v>
      </c>
    </row>
    <row r="17" spans="1:9" s="96" customFormat="1" ht="80.25" customHeight="1">
      <c r="A17" s="61" t="s">
        <v>18</v>
      </c>
      <c r="B17" s="90">
        <v>908</v>
      </c>
      <c r="C17" s="91" t="s">
        <v>41</v>
      </c>
      <c r="D17" s="91" t="s">
        <v>43</v>
      </c>
      <c r="E17" s="88" t="s">
        <v>16</v>
      </c>
      <c r="F17" s="99" t="s">
        <v>16</v>
      </c>
      <c r="G17" s="100">
        <v>3519.3</v>
      </c>
      <c r="H17" s="101">
        <f>SUM(H18,H22)</f>
        <v>3194.5</v>
      </c>
      <c r="I17" s="100">
        <f>SUM(I18,I22)</f>
        <v>0</v>
      </c>
    </row>
    <row r="18" spans="1:9" s="96" customFormat="1" ht="30.75">
      <c r="A18" s="61" t="s">
        <v>81</v>
      </c>
      <c r="B18" s="90">
        <v>908</v>
      </c>
      <c r="C18" s="92" t="s">
        <v>41</v>
      </c>
      <c r="D18" s="91" t="s">
        <v>43</v>
      </c>
      <c r="E18" s="88" t="s">
        <v>133</v>
      </c>
      <c r="F18" s="99" t="s">
        <v>16</v>
      </c>
      <c r="G18" s="100">
        <v>3519.3</v>
      </c>
      <c r="H18" s="101">
        <f>SUM(H19)</f>
        <v>2561.2</v>
      </c>
      <c r="I18" s="100">
        <f>SUM(I19)</f>
        <v>0</v>
      </c>
    </row>
    <row r="19" spans="1:9" s="96" customFormat="1" ht="32.25" customHeight="1">
      <c r="A19" s="61" t="s">
        <v>82</v>
      </c>
      <c r="B19" s="90">
        <v>908</v>
      </c>
      <c r="C19" s="91" t="s">
        <v>41</v>
      </c>
      <c r="D19" s="91" t="s">
        <v>43</v>
      </c>
      <c r="E19" s="86" t="s">
        <v>134</v>
      </c>
      <c r="F19" s="99" t="s">
        <v>16</v>
      </c>
      <c r="G19" s="100">
        <v>961.8</v>
      </c>
      <c r="H19" s="101">
        <f>SUM(H21)</f>
        <v>2561.2</v>
      </c>
      <c r="I19" s="100">
        <f>SUM(I21)</f>
        <v>0</v>
      </c>
    </row>
    <row r="20" spans="1:9" s="138" customFormat="1" ht="32.25" customHeight="1">
      <c r="A20" s="135" t="s">
        <v>74</v>
      </c>
      <c r="B20" s="136" t="s">
        <v>172</v>
      </c>
      <c r="C20" s="92" t="s">
        <v>41</v>
      </c>
      <c r="D20" s="92" t="s">
        <v>43</v>
      </c>
      <c r="E20" s="86" t="s">
        <v>141</v>
      </c>
      <c r="F20" s="89"/>
      <c r="G20" s="131" t="s">
        <v>142</v>
      </c>
      <c r="H20" s="137"/>
      <c r="I20" s="131"/>
    </row>
    <row r="21" spans="1:9" s="96" customFormat="1" ht="30.75">
      <c r="A21" s="61" t="s">
        <v>83</v>
      </c>
      <c r="B21" s="90">
        <v>908</v>
      </c>
      <c r="C21" s="91" t="s">
        <v>41</v>
      </c>
      <c r="D21" s="91" t="s">
        <v>43</v>
      </c>
      <c r="E21" s="88" t="s">
        <v>132</v>
      </c>
      <c r="F21" s="99"/>
      <c r="G21" s="100">
        <v>961.8</v>
      </c>
      <c r="H21" s="100">
        <v>2561.2</v>
      </c>
      <c r="I21" s="95">
        <v>0</v>
      </c>
    </row>
    <row r="22" spans="1:9" s="96" customFormat="1" ht="39" customHeight="1">
      <c r="A22" s="77" t="s">
        <v>145</v>
      </c>
      <c r="B22" s="90">
        <v>908</v>
      </c>
      <c r="C22" s="91" t="s">
        <v>41</v>
      </c>
      <c r="D22" s="91" t="s">
        <v>43</v>
      </c>
      <c r="E22" s="88" t="s">
        <v>132</v>
      </c>
      <c r="F22" s="99">
        <v>120</v>
      </c>
      <c r="G22" s="100">
        <v>961.8</v>
      </c>
      <c r="H22" s="101">
        <f>SUM(H23)</f>
        <v>633.3</v>
      </c>
      <c r="I22" s="100">
        <f>SUM(I23)</f>
        <v>0</v>
      </c>
    </row>
    <row r="23" spans="1:9" s="96" customFormat="1" ht="30.75">
      <c r="A23" s="61" t="s">
        <v>78</v>
      </c>
      <c r="B23" s="90">
        <v>908</v>
      </c>
      <c r="C23" s="91" t="s">
        <v>41</v>
      </c>
      <c r="D23" s="91" t="s">
        <v>43</v>
      </c>
      <c r="E23" s="86" t="s">
        <v>144</v>
      </c>
      <c r="F23" s="99"/>
      <c r="G23" s="100">
        <v>2557.5</v>
      </c>
      <c r="H23" s="84">
        <v>633.3</v>
      </c>
      <c r="I23" s="95">
        <v>0</v>
      </c>
    </row>
    <row r="24" spans="1:9" s="138" customFormat="1" ht="15">
      <c r="A24" s="135" t="s">
        <v>74</v>
      </c>
      <c r="B24" s="136" t="s">
        <v>172</v>
      </c>
      <c r="C24" s="92" t="s">
        <v>41</v>
      </c>
      <c r="D24" s="92" t="s">
        <v>43</v>
      </c>
      <c r="E24" s="86" t="s">
        <v>143</v>
      </c>
      <c r="F24" s="89"/>
      <c r="G24" s="131" t="s">
        <v>149</v>
      </c>
      <c r="H24" s="139"/>
      <c r="I24" s="140"/>
    </row>
    <row r="25" spans="1:9" s="96" customFormat="1" ht="30.75">
      <c r="A25" s="61" t="s">
        <v>83</v>
      </c>
      <c r="B25" s="90">
        <v>908</v>
      </c>
      <c r="C25" s="86" t="s">
        <v>41</v>
      </c>
      <c r="D25" s="89" t="s">
        <v>43</v>
      </c>
      <c r="E25" s="86" t="s">
        <v>135</v>
      </c>
      <c r="F25" s="99"/>
      <c r="G25" s="100">
        <v>1730.6</v>
      </c>
      <c r="H25" s="103"/>
      <c r="I25" s="95"/>
    </row>
    <row r="26" spans="1:9" s="96" customFormat="1" ht="30.75">
      <c r="A26" s="77" t="s">
        <v>145</v>
      </c>
      <c r="B26" s="90">
        <v>908</v>
      </c>
      <c r="C26" s="89" t="s">
        <v>41</v>
      </c>
      <c r="D26" s="89" t="s">
        <v>43</v>
      </c>
      <c r="E26" s="86" t="s">
        <v>135</v>
      </c>
      <c r="F26" s="99">
        <v>120</v>
      </c>
      <c r="G26" s="100">
        <v>1730.6</v>
      </c>
      <c r="H26" s="103"/>
      <c r="I26" s="95"/>
    </row>
    <row r="27" spans="1:9" s="96" customFormat="1" ht="30.75">
      <c r="A27" s="61" t="s">
        <v>84</v>
      </c>
      <c r="B27" s="90">
        <v>908</v>
      </c>
      <c r="C27" s="89" t="s">
        <v>41</v>
      </c>
      <c r="D27" s="89" t="s">
        <v>43</v>
      </c>
      <c r="E27" s="86" t="s">
        <v>136</v>
      </c>
      <c r="F27" s="99"/>
      <c r="G27" s="100">
        <v>708.8</v>
      </c>
      <c r="H27" s="103"/>
      <c r="I27" s="95"/>
    </row>
    <row r="28" spans="1:9" s="96" customFormat="1" ht="30.75">
      <c r="A28" s="61" t="s">
        <v>85</v>
      </c>
      <c r="B28" s="90">
        <v>908</v>
      </c>
      <c r="C28" s="89" t="s">
        <v>41</v>
      </c>
      <c r="D28" s="89" t="s">
        <v>43</v>
      </c>
      <c r="E28" s="86" t="s">
        <v>136</v>
      </c>
      <c r="F28" s="99">
        <v>244</v>
      </c>
      <c r="G28" s="100">
        <v>708.8</v>
      </c>
      <c r="H28" s="103"/>
      <c r="I28" s="95"/>
    </row>
    <row r="29" spans="1:9" s="96" customFormat="1" ht="78">
      <c r="A29" s="61" t="s">
        <v>86</v>
      </c>
      <c r="B29" s="90">
        <v>908</v>
      </c>
      <c r="C29" s="89" t="s">
        <v>41</v>
      </c>
      <c r="D29" s="89" t="s">
        <v>43</v>
      </c>
      <c r="E29" s="86" t="s">
        <v>137</v>
      </c>
      <c r="F29" s="99"/>
      <c r="G29" s="100">
        <v>108.1</v>
      </c>
      <c r="H29" s="103"/>
      <c r="I29" s="95"/>
    </row>
    <row r="30" spans="1:9" s="106" customFormat="1" ht="15">
      <c r="A30" s="61" t="s">
        <v>89</v>
      </c>
      <c r="B30" s="90">
        <v>908</v>
      </c>
      <c r="C30" s="92" t="s">
        <v>41</v>
      </c>
      <c r="D30" s="91" t="s">
        <v>43</v>
      </c>
      <c r="E30" s="86" t="s">
        <v>137</v>
      </c>
      <c r="F30" s="89" t="s">
        <v>80</v>
      </c>
      <c r="G30" s="100">
        <v>108.1</v>
      </c>
      <c r="H30" s="104"/>
      <c r="I30" s="105"/>
    </row>
    <row r="31" spans="1:9" s="106" customFormat="1" ht="78" hidden="1">
      <c r="A31" s="61" t="s">
        <v>87</v>
      </c>
      <c r="B31" s="90"/>
      <c r="C31" s="86" t="s">
        <v>41</v>
      </c>
      <c r="D31" s="86" t="s">
        <v>43</v>
      </c>
      <c r="E31" s="86" t="s">
        <v>88</v>
      </c>
      <c r="F31" s="89"/>
      <c r="G31" s="100">
        <v>42.6</v>
      </c>
      <c r="H31" s="104"/>
      <c r="I31" s="105"/>
    </row>
    <row r="32" spans="1:9" s="106" customFormat="1" ht="15" hidden="1">
      <c r="A32" s="61" t="s">
        <v>89</v>
      </c>
      <c r="B32" s="90"/>
      <c r="C32" s="86" t="s">
        <v>41</v>
      </c>
      <c r="D32" s="89" t="s">
        <v>43</v>
      </c>
      <c r="E32" s="86" t="s">
        <v>88</v>
      </c>
      <c r="F32" s="89" t="s">
        <v>80</v>
      </c>
      <c r="G32" s="100">
        <v>42.6</v>
      </c>
      <c r="H32" s="104"/>
      <c r="I32" s="105"/>
    </row>
    <row r="33" spans="1:9" s="106" customFormat="1" ht="85.5" customHeight="1">
      <c r="A33" s="61" t="s">
        <v>99</v>
      </c>
      <c r="B33" s="90">
        <v>908</v>
      </c>
      <c r="C33" s="86" t="s">
        <v>41</v>
      </c>
      <c r="D33" s="89" t="s">
        <v>43</v>
      </c>
      <c r="E33" s="86" t="s">
        <v>138</v>
      </c>
      <c r="F33" s="89"/>
      <c r="G33" s="100">
        <v>5.2</v>
      </c>
      <c r="H33" s="104"/>
      <c r="I33" s="105"/>
    </row>
    <row r="34" spans="1:9" s="106" customFormat="1" ht="15">
      <c r="A34" s="61" t="s">
        <v>89</v>
      </c>
      <c r="B34" s="90">
        <v>908</v>
      </c>
      <c r="C34" s="86" t="s">
        <v>41</v>
      </c>
      <c r="D34" s="89" t="s">
        <v>43</v>
      </c>
      <c r="E34" s="86" t="s">
        <v>138</v>
      </c>
      <c r="F34" s="89" t="s">
        <v>80</v>
      </c>
      <c r="G34" s="100">
        <v>5.2</v>
      </c>
      <c r="H34" s="104"/>
      <c r="I34" s="105"/>
    </row>
    <row r="35" spans="1:9" s="106" customFormat="1" ht="67.5" customHeight="1">
      <c r="A35" s="61" t="s">
        <v>105</v>
      </c>
      <c r="B35" s="90">
        <v>908</v>
      </c>
      <c r="C35" s="86" t="s">
        <v>41</v>
      </c>
      <c r="D35" s="89" t="s">
        <v>43</v>
      </c>
      <c r="E35" s="86" t="s">
        <v>139</v>
      </c>
      <c r="F35" s="89"/>
      <c r="G35" s="100">
        <v>4.8</v>
      </c>
      <c r="H35" s="104"/>
      <c r="I35" s="105"/>
    </row>
    <row r="36" spans="1:9" s="106" customFormat="1" ht="15">
      <c r="A36" s="61" t="s">
        <v>89</v>
      </c>
      <c r="B36" s="90">
        <v>908</v>
      </c>
      <c r="C36" s="86" t="s">
        <v>41</v>
      </c>
      <c r="D36" s="89" t="s">
        <v>43</v>
      </c>
      <c r="E36" s="86" t="s">
        <v>139</v>
      </c>
      <c r="F36" s="89" t="s">
        <v>80</v>
      </c>
      <c r="G36" s="100">
        <v>4.8</v>
      </c>
      <c r="H36" s="104"/>
      <c r="I36" s="105"/>
    </row>
    <row r="37" spans="1:9" s="96" customFormat="1" ht="19.5" customHeight="1">
      <c r="A37" s="61" t="s">
        <v>19</v>
      </c>
      <c r="B37" s="90">
        <v>908</v>
      </c>
      <c r="C37" s="91" t="s">
        <v>41</v>
      </c>
      <c r="D37" s="86" t="s">
        <v>44</v>
      </c>
      <c r="E37" s="88" t="s">
        <v>16</v>
      </c>
      <c r="F37" s="99" t="s">
        <v>16</v>
      </c>
      <c r="G37" s="100">
        <v>0</v>
      </c>
      <c r="H37" s="101">
        <f aca="true" t="shared" si="0" ref="H37:I40">SUM(H38)</f>
        <v>65</v>
      </c>
      <c r="I37" s="100">
        <f t="shared" si="0"/>
        <v>0</v>
      </c>
    </row>
    <row r="38" spans="1:9" s="96" customFormat="1" ht="30.75">
      <c r="A38" s="61" t="s">
        <v>76</v>
      </c>
      <c r="B38" s="90">
        <v>908</v>
      </c>
      <c r="C38" s="91" t="s">
        <v>41</v>
      </c>
      <c r="D38" s="86" t="s">
        <v>44</v>
      </c>
      <c r="E38" s="88" t="s">
        <v>146</v>
      </c>
      <c r="F38" s="99" t="s">
        <v>16</v>
      </c>
      <c r="G38" s="100">
        <v>0</v>
      </c>
      <c r="H38" s="101">
        <f>SUM(H40)</f>
        <v>65</v>
      </c>
      <c r="I38" s="100">
        <f>SUM(I40)</f>
        <v>0</v>
      </c>
    </row>
    <row r="39" spans="1:9" s="96" customFormat="1" ht="15">
      <c r="A39" s="61" t="s">
        <v>74</v>
      </c>
      <c r="B39" s="90">
        <v>908</v>
      </c>
      <c r="C39" s="89" t="s">
        <v>41</v>
      </c>
      <c r="D39" s="89" t="s">
        <v>44</v>
      </c>
      <c r="E39" s="88" t="s">
        <v>147</v>
      </c>
      <c r="F39" s="99"/>
      <c r="G39" s="100">
        <v>0</v>
      </c>
      <c r="H39" s="101"/>
      <c r="I39" s="100"/>
    </row>
    <row r="40" spans="1:9" s="96" customFormat="1" ht="30.75">
      <c r="A40" s="77" t="s">
        <v>90</v>
      </c>
      <c r="B40" s="90">
        <v>908</v>
      </c>
      <c r="C40" s="91" t="s">
        <v>41</v>
      </c>
      <c r="D40" s="86" t="s">
        <v>44</v>
      </c>
      <c r="E40" s="86" t="s">
        <v>148</v>
      </c>
      <c r="F40" s="89" t="s">
        <v>16</v>
      </c>
      <c r="G40" s="100">
        <v>0</v>
      </c>
      <c r="H40" s="101">
        <f t="shared" si="0"/>
        <v>65</v>
      </c>
      <c r="I40" s="100">
        <f t="shared" si="0"/>
        <v>0</v>
      </c>
    </row>
    <row r="41" spans="1:9" s="96" customFormat="1" ht="18.75" customHeight="1">
      <c r="A41" s="61" t="s">
        <v>91</v>
      </c>
      <c r="B41" s="90">
        <v>908</v>
      </c>
      <c r="C41" s="91" t="s">
        <v>41</v>
      </c>
      <c r="D41" s="86" t="s">
        <v>44</v>
      </c>
      <c r="E41" s="86" t="s">
        <v>148</v>
      </c>
      <c r="F41" s="89" t="s">
        <v>92</v>
      </c>
      <c r="G41" s="100">
        <v>0</v>
      </c>
      <c r="H41" s="95">
        <v>65</v>
      </c>
      <c r="I41" s="95">
        <v>0</v>
      </c>
    </row>
    <row r="42" spans="1:9" s="96" customFormat="1" ht="18.75" customHeight="1">
      <c r="A42" s="61" t="s">
        <v>32</v>
      </c>
      <c r="B42" s="90">
        <v>908</v>
      </c>
      <c r="C42" s="107" t="s">
        <v>41</v>
      </c>
      <c r="D42" s="86" t="s">
        <v>45</v>
      </c>
      <c r="E42" s="86"/>
      <c r="F42" s="89"/>
      <c r="G42" s="100">
        <v>225.4</v>
      </c>
      <c r="H42" s="94"/>
      <c r="I42" s="95"/>
    </row>
    <row r="43" spans="1:9" s="96" customFormat="1" ht="36.75" customHeight="1">
      <c r="A43" s="61" t="s">
        <v>76</v>
      </c>
      <c r="B43" s="108">
        <v>908</v>
      </c>
      <c r="C43" s="109" t="s">
        <v>41</v>
      </c>
      <c r="D43" s="110" t="s">
        <v>45</v>
      </c>
      <c r="E43" s="110" t="s">
        <v>146</v>
      </c>
      <c r="F43" s="111"/>
      <c r="G43" s="100">
        <v>225.4</v>
      </c>
      <c r="H43" s="94"/>
      <c r="I43" s="95"/>
    </row>
    <row r="44" spans="1:9" s="96" customFormat="1" ht="23.25" customHeight="1">
      <c r="A44" s="61" t="s">
        <v>74</v>
      </c>
      <c r="B44" s="108">
        <v>908</v>
      </c>
      <c r="C44" s="109" t="s">
        <v>41</v>
      </c>
      <c r="D44" s="110" t="s">
        <v>45</v>
      </c>
      <c r="E44" s="110" t="s">
        <v>147</v>
      </c>
      <c r="F44" s="111"/>
      <c r="G44" s="100">
        <v>225.4</v>
      </c>
      <c r="H44" s="94"/>
      <c r="I44" s="95"/>
    </row>
    <row r="45" spans="1:9" s="96" customFormat="1" ht="23.25" customHeight="1">
      <c r="A45" s="61" t="s">
        <v>74</v>
      </c>
      <c r="B45" s="108">
        <v>908</v>
      </c>
      <c r="C45" s="141" t="s">
        <v>41</v>
      </c>
      <c r="D45" s="110" t="s">
        <v>45</v>
      </c>
      <c r="E45" s="110" t="s">
        <v>150</v>
      </c>
      <c r="F45" s="111"/>
      <c r="G45" s="100">
        <v>225.4</v>
      </c>
      <c r="H45" s="94"/>
      <c r="I45" s="95"/>
    </row>
    <row r="46" spans="1:9" s="96" customFormat="1" ht="48" customHeight="1">
      <c r="A46" s="61" t="s">
        <v>106</v>
      </c>
      <c r="B46" s="108">
        <v>908</v>
      </c>
      <c r="C46" s="111" t="s">
        <v>41</v>
      </c>
      <c r="D46" s="110" t="s">
        <v>45</v>
      </c>
      <c r="E46" s="110" t="s">
        <v>151</v>
      </c>
      <c r="F46" s="111"/>
      <c r="G46" s="100">
        <v>1</v>
      </c>
      <c r="H46" s="94"/>
      <c r="I46" s="95"/>
    </row>
    <row r="47" spans="1:9" s="96" customFormat="1" ht="30.75" customHeight="1">
      <c r="A47" s="61" t="s">
        <v>85</v>
      </c>
      <c r="B47" s="108">
        <v>908</v>
      </c>
      <c r="C47" s="111" t="s">
        <v>41</v>
      </c>
      <c r="D47" s="110" t="s">
        <v>45</v>
      </c>
      <c r="E47" s="110" t="s">
        <v>151</v>
      </c>
      <c r="F47" s="111" t="s">
        <v>77</v>
      </c>
      <c r="G47" s="100">
        <v>1</v>
      </c>
      <c r="H47" s="94"/>
      <c r="I47" s="95"/>
    </row>
    <row r="48" spans="1:9" s="96" customFormat="1" ht="23.25" customHeight="1">
      <c r="A48" s="61" t="s">
        <v>152</v>
      </c>
      <c r="B48" s="108">
        <v>908</v>
      </c>
      <c r="C48" s="111" t="s">
        <v>41</v>
      </c>
      <c r="D48" s="110" t="s">
        <v>45</v>
      </c>
      <c r="E48" s="110" t="s">
        <v>153</v>
      </c>
      <c r="F48" s="111"/>
      <c r="G48" s="100">
        <v>129</v>
      </c>
      <c r="H48" s="94"/>
      <c r="I48" s="95"/>
    </row>
    <row r="49" spans="1:9" s="96" customFormat="1" ht="30.75" customHeight="1">
      <c r="A49" s="61" t="s">
        <v>85</v>
      </c>
      <c r="B49" s="108">
        <v>908</v>
      </c>
      <c r="C49" s="111" t="s">
        <v>41</v>
      </c>
      <c r="D49" s="110" t="s">
        <v>45</v>
      </c>
      <c r="E49" s="110" t="s">
        <v>153</v>
      </c>
      <c r="F49" s="111" t="s">
        <v>77</v>
      </c>
      <c r="G49" s="100">
        <v>129</v>
      </c>
      <c r="H49" s="94"/>
      <c r="I49" s="95"/>
    </row>
    <row r="50" spans="1:9" s="96" customFormat="1" ht="24" customHeight="1">
      <c r="A50" s="61" t="s">
        <v>154</v>
      </c>
      <c r="B50" s="108">
        <v>908</v>
      </c>
      <c r="C50" s="111" t="s">
        <v>41</v>
      </c>
      <c r="D50" s="111" t="s">
        <v>45</v>
      </c>
      <c r="E50" s="110" t="s">
        <v>155</v>
      </c>
      <c r="F50" s="111"/>
      <c r="G50" s="100">
        <v>1.4</v>
      </c>
      <c r="H50" s="94"/>
      <c r="I50" s="95"/>
    </row>
    <row r="51" spans="1:9" s="96" customFormat="1" ht="24.75" customHeight="1">
      <c r="A51" s="61" t="s">
        <v>156</v>
      </c>
      <c r="B51" s="108">
        <v>908</v>
      </c>
      <c r="C51" s="111" t="s">
        <v>41</v>
      </c>
      <c r="D51" s="111" t="s">
        <v>45</v>
      </c>
      <c r="E51" s="110" t="s">
        <v>155</v>
      </c>
      <c r="F51" s="111" t="s">
        <v>157</v>
      </c>
      <c r="G51" s="100">
        <v>1.4</v>
      </c>
      <c r="H51" s="94"/>
      <c r="I51" s="95"/>
    </row>
    <row r="52" spans="1:9" s="96" customFormat="1" ht="36.75" customHeight="1">
      <c r="A52" s="61" t="s">
        <v>93</v>
      </c>
      <c r="B52" s="108">
        <v>908</v>
      </c>
      <c r="C52" s="111" t="s">
        <v>41</v>
      </c>
      <c r="D52" s="111" t="s">
        <v>45</v>
      </c>
      <c r="E52" s="110" t="s">
        <v>158</v>
      </c>
      <c r="F52" s="111"/>
      <c r="G52" s="100">
        <v>89.1</v>
      </c>
      <c r="H52" s="94"/>
      <c r="I52" s="95"/>
    </row>
    <row r="53" spans="1:9" s="96" customFormat="1" ht="33" customHeight="1">
      <c r="A53" s="61" t="s">
        <v>85</v>
      </c>
      <c r="B53" s="108">
        <v>908</v>
      </c>
      <c r="C53" s="111" t="s">
        <v>41</v>
      </c>
      <c r="D53" s="111" t="s">
        <v>45</v>
      </c>
      <c r="E53" s="110" t="s">
        <v>158</v>
      </c>
      <c r="F53" s="111" t="s">
        <v>77</v>
      </c>
      <c r="G53" s="100">
        <v>89.1</v>
      </c>
      <c r="H53" s="94"/>
      <c r="I53" s="95"/>
    </row>
    <row r="54" spans="1:9" s="96" customFormat="1" ht="45" customHeight="1">
      <c r="A54" s="61" t="s">
        <v>159</v>
      </c>
      <c r="B54" s="108">
        <v>908</v>
      </c>
      <c r="C54" s="111" t="s">
        <v>41</v>
      </c>
      <c r="D54" s="111" t="s">
        <v>45</v>
      </c>
      <c r="E54" s="110" t="s">
        <v>160</v>
      </c>
      <c r="F54" s="111"/>
      <c r="G54" s="100">
        <v>4.9</v>
      </c>
      <c r="H54" s="94"/>
      <c r="I54" s="95"/>
    </row>
    <row r="55" spans="1:9" s="96" customFormat="1" ht="33" customHeight="1">
      <c r="A55" s="61" t="s">
        <v>85</v>
      </c>
      <c r="B55" s="108">
        <v>908</v>
      </c>
      <c r="C55" s="111" t="s">
        <v>41</v>
      </c>
      <c r="D55" s="111" t="s">
        <v>45</v>
      </c>
      <c r="E55" s="110" t="s">
        <v>160</v>
      </c>
      <c r="F55" s="111" t="s">
        <v>77</v>
      </c>
      <c r="G55" s="100">
        <v>4.9</v>
      </c>
      <c r="H55" s="94"/>
      <c r="I55" s="95"/>
    </row>
    <row r="56" spans="1:9" s="5" customFormat="1" ht="18">
      <c r="A56" s="78" t="s">
        <v>14</v>
      </c>
      <c r="B56" s="142">
        <v>908</v>
      </c>
      <c r="C56" s="143" t="s">
        <v>46</v>
      </c>
      <c r="D56" s="143" t="s">
        <v>51</v>
      </c>
      <c r="E56" s="144"/>
      <c r="F56" s="145"/>
      <c r="G56" s="146">
        <v>96.6</v>
      </c>
      <c r="H56" s="20"/>
      <c r="I56" s="6"/>
    </row>
    <row r="57" spans="1:9" s="5" customFormat="1" ht="30.75">
      <c r="A57" s="77" t="s">
        <v>23</v>
      </c>
      <c r="B57" s="90">
        <v>908</v>
      </c>
      <c r="C57" s="92" t="s">
        <v>46</v>
      </c>
      <c r="D57" s="92" t="s">
        <v>42</v>
      </c>
      <c r="E57" s="147"/>
      <c r="F57" s="113"/>
      <c r="G57" s="100">
        <v>96.6</v>
      </c>
      <c r="H57" s="20"/>
      <c r="I57" s="6"/>
    </row>
    <row r="58" spans="1:9" s="5" customFormat="1" ht="30.75">
      <c r="A58" s="61" t="s">
        <v>76</v>
      </c>
      <c r="B58" s="90">
        <v>908</v>
      </c>
      <c r="C58" s="92" t="s">
        <v>46</v>
      </c>
      <c r="D58" s="92" t="s">
        <v>42</v>
      </c>
      <c r="E58" s="112" t="s">
        <v>146</v>
      </c>
      <c r="F58" s="113"/>
      <c r="G58" s="100">
        <v>96.6</v>
      </c>
      <c r="H58" s="20"/>
      <c r="I58" s="6"/>
    </row>
    <row r="59" spans="1:9" s="5" customFormat="1" ht="18">
      <c r="A59" s="61" t="s">
        <v>74</v>
      </c>
      <c r="B59" s="90">
        <v>908</v>
      </c>
      <c r="C59" s="86" t="s">
        <v>46</v>
      </c>
      <c r="D59" s="86" t="s">
        <v>42</v>
      </c>
      <c r="E59" s="112" t="s">
        <v>147</v>
      </c>
      <c r="F59" s="113"/>
      <c r="G59" s="100">
        <v>96.6</v>
      </c>
      <c r="H59" s="20"/>
      <c r="I59" s="6"/>
    </row>
    <row r="60" spans="1:9" s="106" customFormat="1" ht="46.5">
      <c r="A60" s="77" t="s">
        <v>38</v>
      </c>
      <c r="B60" s="90">
        <v>908</v>
      </c>
      <c r="C60" s="92" t="s">
        <v>46</v>
      </c>
      <c r="D60" s="92" t="s">
        <v>42</v>
      </c>
      <c r="E60" s="112" t="s">
        <v>161</v>
      </c>
      <c r="F60" s="113"/>
      <c r="G60" s="93">
        <v>96.6</v>
      </c>
      <c r="H60" s="114"/>
      <c r="I60" s="105"/>
    </row>
    <row r="61" spans="1:9" s="106" customFormat="1" ht="33" customHeight="1">
      <c r="A61" s="61" t="s">
        <v>83</v>
      </c>
      <c r="B61" s="90">
        <v>908</v>
      </c>
      <c r="C61" s="92" t="s">
        <v>46</v>
      </c>
      <c r="D61" s="92" t="s">
        <v>42</v>
      </c>
      <c r="E61" s="112" t="s">
        <v>161</v>
      </c>
      <c r="F61" s="113"/>
      <c r="G61" s="93"/>
      <c r="H61" s="114"/>
      <c r="I61" s="105"/>
    </row>
    <row r="62" spans="1:9" s="106" customFormat="1" ht="30.75">
      <c r="A62" s="77" t="s">
        <v>145</v>
      </c>
      <c r="B62" s="90">
        <v>908</v>
      </c>
      <c r="C62" s="86" t="s">
        <v>46</v>
      </c>
      <c r="D62" s="86" t="s">
        <v>42</v>
      </c>
      <c r="E62" s="112" t="s">
        <v>161</v>
      </c>
      <c r="F62" s="113" t="s">
        <v>162</v>
      </c>
      <c r="G62" s="93">
        <v>96.6</v>
      </c>
      <c r="H62" s="114"/>
      <c r="I62" s="105"/>
    </row>
    <row r="63" spans="1:9" s="106" customFormat="1" ht="30.75" hidden="1">
      <c r="A63" s="61" t="s">
        <v>85</v>
      </c>
      <c r="B63" s="90"/>
      <c r="C63" s="86" t="s">
        <v>46</v>
      </c>
      <c r="D63" s="86" t="s">
        <v>42</v>
      </c>
      <c r="E63" s="112" t="s">
        <v>94</v>
      </c>
      <c r="F63" s="113" t="s">
        <v>77</v>
      </c>
      <c r="G63" s="93">
        <v>4</v>
      </c>
      <c r="H63" s="114"/>
      <c r="I63" s="105"/>
    </row>
    <row r="64" spans="1:9" s="153" customFormat="1" ht="30.75">
      <c r="A64" s="148" t="s">
        <v>123</v>
      </c>
      <c r="B64" s="142">
        <v>908</v>
      </c>
      <c r="C64" s="81" t="s">
        <v>42</v>
      </c>
      <c r="D64" s="81" t="s">
        <v>51</v>
      </c>
      <c r="E64" s="149"/>
      <c r="F64" s="145"/>
      <c r="G64" s="150">
        <v>88.1</v>
      </c>
      <c r="H64" s="151"/>
      <c r="I64" s="152"/>
    </row>
    <row r="65" spans="1:9" s="106" customFormat="1" ht="62.25">
      <c r="A65" s="61" t="s">
        <v>163</v>
      </c>
      <c r="B65" s="90">
        <v>908</v>
      </c>
      <c r="C65" s="86" t="s">
        <v>42</v>
      </c>
      <c r="D65" s="86" t="s">
        <v>47</v>
      </c>
      <c r="E65" s="112"/>
      <c r="F65" s="113"/>
      <c r="G65" s="93">
        <v>88.1</v>
      </c>
      <c r="H65" s="114"/>
      <c r="I65" s="105"/>
    </row>
    <row r="66" spans="1:9" s="106" customFormat="1" ht="108.75">
      <c r="A66" s="61" t="s">
        <v>197</v>
      </c>
      <c r="B66" s="90">
        <v>908</v>
      </c>
      <c r="C66" s="86" t="s">
        <v>42</v>
      </c>
      <c r="D66" s="86" t="s">
        <v>47</v>
      </c>
      <c r="E66" s="112" t="s">
        <v>164</v>
      </c>
      <c r="F66" s="113"/>
      <c r="G66" s="93">
        <v>79.5</v>
      </c>
      <c r="H66" s="114"/>
      <c r="I66" s="105"/>
    </row>
    <row r="67" spans="1:9" s="106" customFormat="1" ht="62.25">
      <c r="A67" s="61" t="s">
        <v>165</v>
      </c>
      <c r="B67" s="90">
        <v>908</v>
      </c>
      <c r="C67" s="86" t="s">
        <v>42</v>
      </c>
      <c r="D67" s="86" t="s">
        <v>47</v>
      </c>
      <c r="E67" s="112" t="s">
        <v>166</v>
      </c>
      <c r="F67" s="113"/>
      <c r="G67" s="93">
        <v>79.5</v>
      </c>
      <c r="H67" s="114"/>
      <c r="I67" s="105"/>
    </row>
    <row r="68" spans="1:9" s="106" customFormat="1" ht="78">
      <c r="A68" s="61" t="s">
        <v>167</v>
      </c>
      <c r="B68" s="90">
        <v>908</v>
      </c>
      <c r="C68" s="86" t="s">
        <v>42</v>
      </c>
      <c r="D68" s="86" t="s">
        <v>47</v>
      </c>
      <c r="E68" s="112" t="s">
        <v>168</v>
      </c>
      <c r="F68" s="113"/>
      <c r="G68" s="93">
        <v>79.5</v>
      </c>
      <c r="H68" s="114"/>
      <c r="I68" s="105"/>
    </row>
    <row r="69" spans="1:9" s="106" customFormat="1" ht="93">
      <c r="A69" s="61" t="s">
        <v>169</v>
      </c>
      <c r="B69" s="90">
        <v>908</v>
      </c>
      <c r="C69" s="86" t="s">
        <v>170</v>
      </c>
      <c r="D69" s="86" t="s">
        <v>47</v>
      </c>
      <c r="E69" s="112" t="s">
        <v>171</v>
      </c>
      <c r="F69" s="113"/>
      <c r="G69" s="93">
        <v>7.2</v>
      </c>
      <c r="H69" s="114"/>
      <c r="I69" s="105"/>
    </row>
    <row r="70" spans="1:9" s="106" customFormat="1" ht="30.75">
      <c r="A70" s="61" t="s">
        <v>85</v>
      </c>
      <c r="B70" s="90">
        <v>908</v>
      </c>
      <c r="C70" s="86" t="s">
        <v>42</v>
      </c>
      <c r="D70" s="86" t="s">
        <v>47</v>
      </c>
      <c r="E70" s="112" t="s">
        <v>171</v>
      </c>
      <c r="F70" s="113" t="s">
        <v>77</v>
      </c>
      <c r="G70" s="93">
        <v>7.2</v>
      </c>
      <c r="H70" s="114"/>
      <c r="I70" s="105"/>
    </row>
    <row r="71" spans="1:9" s="106" customFormat="1" ht="93">
      <c r="A71" s="61" t="s">
        <v>176</v>
      </c>
      <c r="B71" s="90">
        <v>908</v>
      </c>
      <c r="C71" s="86" t="s">
        <v>42</v>
      </c>
      <c r="D71" s="86" t="s">
        <v>47</v>
      </c>
      <c r="E71" s="112" t="s">
        <v>175</v>
      </c>
      <c r="F71" s="113"/>
      <c r="G71" s="93">
        <v>72.3</v>
      </c>
      <c r="H71" s="114"/>
      <c r="I71" s="105"/>
    </row>
    <row r="72" spans="1:9" s="106" customFormat="1" ht="30.75">
      <c r="A72" s="61" t="s">
        <v>85</v>
      </c>
      <c r="B72" s="90">
        <v>908</v>
      </c>
      <c r="C72" s="86" t="s">
        <v>42</v>
      </c>
      <c r="D72" s="86" t="s">
        <v>47</v>
      </c>
      <c r="E72" s="112" t="s">
        <v>175</v>
      </c>
      <c r="F72" s="113" t="s">
        <v>77</v>
      </c>
      <c r="G72" s="93">
        <v>72.3</v>
      </c>
      <c r="H72" s="114"/>
      <c r="I72" s="105"/>
    </row>
    <row r="73" spans="1:9" s="106" customFormat="1" ht="30.75">
      <c r="A73" s="61" t="s">
        <v>76</v>
      </c>
      <c r="B73" s="90">
        <v>908</v>
      </c>
      <c r="C73" s="86" t="s">
        <v>42</v>
      </c>
      <c r="D73" s="86" t="s">
        <v>47</v>
      </c>
      <c r="E73" s="112" t="s">
        <v>146</v>
      </c>
      <c r="F73" s="113"/>
      <c r="G73" s="93">
        <v>8.6</v>
      </c>
      <c r="H73" s="114"/>
      <c r="I73" s="105"/>
    </row>
    <row r="74" spans="1:9" s="106" customFormat="1" ht="15">
      <c r="A74" s="61" t="s">
        <v>74</v>
      </c>
      <c r="B74" s="90">
        <v>908</v>
      </c>
      <c r="C74" s="86" t="s">
        <v>42</v>
      </c>
      <c r="D74" s="86" t="s">
        <v>47</v>
      </c>
      <c r="E74" s="112" t="s">
        <v>147</v>
      </c>
      <c r="F74" s="113"/>
      <c r="G74" s="93">
        <v>8.6</v>
      </c>
      <c r="H74" s="114"/>
      <c r="I74" s="105"/>
    </row>
    <row r="75" spans="1:9" s="106" customFormat="1" ht="15">
      <c r="A75" s="61" t="s">
        <v>74</v>
      </c>
      <c r="B75" s="90">
        <v>908</v>
      </c>
      <c r="C75" s="86" t="s">
        <v>42</v>
      </c>
      <c r="D75" s="86" t="s">
        <v>47</v>
      </c>
      <c r="E75" s="112" t="s">
        <v>150</v>
      </c>
      <c r="F75" s="113"/>
      <c r="G75" s="93">
        <v>8.6</v>
      </c>
      <c r="H75" s="114"/>
      <c r="I75" s="105"/>
    </row>
    <row r="76" spans="1:9" s="106" customFormat="1" ht="30.75">
      <c r="A76" s="61" t="s">
        <v>173</v>
      </c>
      <c r="B76" s="90">
        <v>908</v>
      </c>
      <c r="C76" s="86" t="s">
        <v>42</v>
      </c>
      <c r="D76" s="86" t="s">
        <v>47</v>
      </c>
      <c r="E76" s="112" t="s">
        <v>174</v>
      </c>
      <c r="F76" s="113"/>
      <c r="G76" s="93">
        <v>8.6</v>
      </c>
      <c r="H76" s="114"/>
      <c r="I76" s="105"/>
    </row>
    <row r="77" spans="1:9" s="106" customFormat="1" ht="30.75">
      <c r="A77" s="61" t="s">
        <v>85</v>
      </c>
      <c r="B77" s="90">
        <v>908</v>
      </c>
      <c r="C77" s="86" t="s">
        <v>42</v>
      </c>
      <c r="D77" s="86" t="s">
        <v>47</v>
      </c>
      <c r="E77" s="112" t="s">
        <v>174</v>
      </c>
      <c r="F77" s="113" t="s">
        <v>77</v>
      </c>
      <c r="G77" s="93">
        <v>8.6</v>
      </c>
      <c r="H77" s="114"/>
      <c r="I77" s="105"/>
    </row>
    <row r="78" spans="1:9" ht="21" customHeight="1">
      <c r="A78" s="66" t="s">
        <v>34</v>
      </c>
      <c r="B78" s="25">
        <v>908</v>
      </c>
      <c r="C78" s="48" t="s">
        <v>43</v>
      </c>
      <c r="D78" s="47" t="s">
        <v>51</v>
      </c>
      <c r="E78" s="24" t="s">
        <v>16</v>
      </c>
      <c r="F78" s="31" t="s">
        <v>16</v>
      </c>
      <c r="G78" s="64">
        <v>2074.9</v>
      </c>
      <c r="H78" s="15" t="e">
        <f>SUM(#REF!)</f>
        <v>#REF!</v>
      </c>
      <c r="I78" s="10" t="e">
        <f>SUM(#REF!)</f>
        <v>#REF!</v>
      </c>
    </row>
    <row r="79" spans="1:9" s="5" customFormat="1" ht="24" customHeight="1">
      <c r="A79" s="70" t="s">
        <v>40</v>
      </c>
      <c r="B79" s="29">
        <v>908</v>
      </c>
      <c r="C79" s="41" t="s">
        <v>43</v>
      </c>
      <c r="D79" s="40" t="s">
        <v>47</v>
      </c>
      <c r="E79" s="32"/>
      <c r="F79" s="32"/>
      <c r="G79" s="63">
        <v>2074.9</v>
      </c>
      <c r="H79" s="20"/>
      <c r="I79" s="6"/>
    </row>
    <row r="80" spans="1:9" s="106" customFormat="1" ht="54" customHeight="1">
      <c r="A80" s="61" t="s">
        <v>95</v>
      </c>
      <c r="B80" s="90">
        <v>908</v>
      </c>
      <c r="C80" s="107" t="s">
        <v>43</v>
      </c>
      <c r="D80" s="92" t="s">
        <v>47</v>
      </c>
      <c r="E80" s="86" t="s">
        <v>179</v>
      </c>
      <c r="F80" s="86"/>
      <c r="G80" s="93">
        <v>1739.6</v>
      </c>
      <c r="H80" s="114"/>
      <c r="I80" s="105"/>
    </row>
    <row r="81" spans="1:9" s="106" customFormat="1" ht="108.75">
      <c r="A81" s="61" t="s">
        <v>177</v>
      </c>
      <c r="B81" s="90">
        <v>908</v>
      </c>
      <c r="C81" s="107" t="s">
        <v>43</v>
      </c>
      <c r="D81" s="92" t="s">
        <v>47</v>
      </c>
      <c r="E81" s="86" t="s">
        <v>180</v>
      </c>
      <c r="F81" s="86"/>
      <c r="G81" s="93">
        <v>1739.6</v>
      </c>
      <c r="H81" s="114"/>
      <c r="I81" s="105"/>
    </row>
    <row r="82" spans="1:9" s="106" customFormat="1" ht="78">
      <c r="A82" s="61" t="s">
        <v>178</v>
      </c>
      <c r="B82" s="90">
        <v>908</v>
      </c>
      <c r="C82" s="154" t="s">
        <v>43</v>
      </c>
      <c r="D82" s="92" t="s">
        <v>47</v>
      </c>
      <c r="E82" s="86" t="s">
        <v>181</v>
      </c>
      <c r="F82" s="86"/>
      <c r="G82" s="93">
        <v>1739.6</v>
      </c>
      <c r="H82" s="114"/>
      <c r="I82" s="105"/>
    </row>
    <row r="83" spans="1:9" s="106" customFormat="1" ht="15">
      <c r="A83" s="61" t="s">
        <v>184</v>
      </c>
      <c r="B83" s="90">
        <v>908</v>
      </c>
      <c r="C83" s="154" t="s">
        <v>43</v>
      </c>
      <c r="D83" s="92" t="s">
        <v>47</v>
      </c>
      <c r="E83" s="86" t="s">
        <v>183</v>
      </c>
      <c r="F83" s="86"/>
      <c r="G83" s="93">
        <v>1048.3</v>
      </c>
      <c r="H83" s="114"/>
      <c r="I83" s="105"/>
    </row>
    <row r="84" spans="1:9" s="106" customFormat="1" ht="30.75">
      <c r="A84" s="61" t="s">
        <v>85</v>
      </c>
      <c r="B84" s="90">
        <v>908</v>
      </c>
      <c r="C84" s="154" t="s">
        <v>43</v>
      </c>
      <c r="D84" s="92" t="s">
        <v>47</v>
      </c>
      <c r="E84" s="86" t="s">
        <v>183</v>
      </c>
      <c r="F84" s="86" t="s">
        <v>77</v>
      </c>
      <c r="G84" s="93">
        <v>1048.3</v>
      </c>
      <c r="H84" s="114"/>
      <c r="I84" s="105"/>
    </row>
    <row r="85" spans="1:9" s="106" customFormat="1" ht="46.5">
      <c r="A85" s="61" t="s">
        <v>185</v>
      </c>
      <c r="B85" s="90">
        <v>908</v>
      </c>
      <c r="C85" s="154" t="s">
        <v>43</v>
      </c>
      <c r="D85" s="92" t="s">
        <v>47</v>
      </c>
      <c r="E85" s="86" t="s">
        <v>186</v>
      </c>
      <c r="F85" s="86"/>
      <c r="G85" s="93">
        <v>37.4</v>
      </c>
      <c r="H85" s="114"/>
      <c r="I85" s="105"/>
    </row>
    <row r="86" spans="1:9" s="106" customFormat="1" ht="30.75">
      <c r="A86" s="61" t="s">
        <v>85</v>
      </c>
      <c r="B86" s="90">
        <v>908</v>
      </c>
      <c r="C86" s="154" t="s">
        <v>43</v>
      </c>
      <c r="D86" s="92" t="s">
        <v>47</v>
      </c>
      <c r="E86" s="86" t="s">
        <v>186</v>
      </c>
      <c r="F86" s="86" t="s">
        <v>77</v>
      </c>
      <c r="G86" s="93">
        <v>37.4</v>
      </c>
      <c r="H86" s="114"/>
      <c r="I86" s="105"/>
    </row>
    <row r="87" spans="1:9" s="106" customFormat="1" ht="140.25">
      <c r="A87" s="77" t="s">
        <v>107</v>
      </c>
      <c r="B87" s="90">
        <v>908</v>
      </c>
      <c r="C87" s="154" t="s">
        <v>43</v>
      </c>
      <c r="D87" s="92" t="s">
        <v>47</v>
      </c>
      <c r="E87" s="86" t="s">
        <v>187</v>
      </c>
      <c r="F87" s="86"/>
      <c r="G87" s="93">
        <v>82.4</v>
      </c>
      <c r="H87" s="114"/>
      <c r="I87" s="105"/>
    </row>
    <row r="88" spans="1:9" s="106" customFormat="1" ht="30.75">
      <c r="A88" s="61" t="s">
        <v>85</v>
      </c>
      <c r="B88" s="90">
        <v>908</v>
      </c>
      <c r="C88" s="154" t="s">
        <v>43</v>
      </c>
      <c r="D88" s="92" t="s">
        <v>47</v>
      </c>
      <c r="E88" s="86" t="s">
        <v>187</v>
      </c>
      <c r="F88" s="86" t="s">
        <v>77</v>
      </c>
      <c r="G88" s="93">
        <v>82.4</v>
      </c>
      <c r="H88" s="114"/>
      <c r="I88" s="105"/>
    </row>
    <row r="89" spans="1:9" s="106" customFormat="1" ht="131.25" customHeight="1">
      <c r="A89" s="61" t="s">
        <v>107</v>
      </c>
      <c r="B89" s="90">
        <v>908</v>
      </c>
      <c r="C89" s="89" t="s">
        <v>43</v>
      </c>
      <c r="D89" s="86" t="s">
        <v>47</v>
      </c>
      <c r="E89" s="86" t="s">
        <v>182</v>
      </c>
      <c r="F89" s="86"/>
      <c r="G89" s="93">
        <v>571.5</v>
      </c>
      <c r="H89" s="114"/>
      <c r="I89" s="105"/>
    </row>
    <row r="90" spans="1:9" s="106" customFormat="1" ht="30.75">
      <c r="A90" s="61" t="s">
        <v>85</v>
      </c>
      <c r="B90" s="90">
        <v>908</v>
      </c>
      <c r="C90" s="89" t="s">
        <v>43</v>
      </c>
      <c r="D90" s="86" t="s">
        <v>47</v>
      </c>
      <c r="E90" s="86" t="s">
        <v>182</v>
      </c>
      <c r="F90" s="86" t="s">
        <v>77</v>
      </c>
      <c r="G90" s="93">
        <v>571.5</v>
      </c>
      <c r="H90" s="114"/>
      <c r="I90" s="105"/>
    </row>
    <row r="91" spans="1:9" s="106" customFormat="1" ht="108.75">
      <c r="A91" s="61" t="s">
        <v>197</v>
      </c>
      <c r="B91" s="90">
        <v>908</v>
      </c>
      <c r="C91" s="89" t="s">
        <v>43</v>
      </c>
      <c r="D91" s="86" t="s">
        <v>47</v>
      </c>
      <c r="E91" s="112" t="s">
        <v>164</v>
      </c>
      <c r="F91" s="86"/>
      <c r="G91" s="93">
        <v>335.3</v>
      </c>
      <c r="H91" s="114"/>
      <c r="I91" s="105"/>
    </row>
    <row r="92" spans="1:9" s="106" customFormat="1" ht="62.25">
      <c r="A92" s="61" t="s">
        <v>165</v>
      </c>
      <c r="B92" s="90">
        <v>908</v>
      </c>
      <c r="C92" s="89" t="s">
        <v>43</v>
      </c>
      <c r="D92" s="86" t="s">
        <v>47</v>
      </c>
      <c r="E92" s="112" t="s">
        <v>166</v>
      </c>
      <c r="F92" s="86"/>
      <c r="G92" s="93">
        <v>335.3</v>
      </c>
      <c r="H92" s="114"/>
      <c r="I92" s="105"/>
    </row>
    <row r="93" spans="1:9" s="106" customFormat="1" ht="78">
      <c r="A93" s="61" t="s">
        <v>167</v>
      </c>
      <c r="B93" s="90">
        <v>908</v>
      </c>
      <c r="C93" s="89" t="s">
        <v>43</v>
      </c>
      <c r="D93" s="86" t="s">
        <v>47</v>
      </c>
      <c r="E93" s="112" t="s">
        <v>168</v>
      </c>
      <c r="F93" s="86"/>
      <c r="G93" s="93">
        <v>335.3</v>
      </c>
      <c r="H93" s="114"/>
      <c r="I93" s="105"/>
    </row>
    <row r="94" spans="1:9" s="106" customFormat="1" ht="93">
      <c r="A94" s="61" t="s">
        <v>188</v>
      </c>
      <c r="B94" s="90">
        <v>908</v>
      </c>
      <c r="C94" s="89" t="s">
        <v>43</v>
      </c>
      <c r="D94" s="86" t="s">
        <v>47</v>
      </c>
      <c r="E94" s="86" t="s">
        <v>171</v>
      </c>
      <c r="F94" s="86"/>
      <c r="G94" s="93">
        <v>30.5</v>
      </c>
      <c r="H94" s="114"/>
      <c r="I94" s="105"/>
    </row>
    <row r="95" spans="1:9" s="106" customFormat="1" ht="30.75">
      <c r="A95" s="61" t="s">
        <v>85</v>
      </c>
      <c r="B95" s="90">
        <v>908</v>
      </c>
      <c r="C95" s="89" t="s">
        <v>43</v>
      </c>
      <c r="D95" s="86" t="s">
        <v>47</v>
      </c>
      <c r="E95" s="86" t="s">
        <v>171</v>
      </c>
      <c r="F95" s="86" t="s">
        <v>77</v>
      </c>
      <c r="G95" s="93">
        <v>30.5</v>
      </c>
      <c r="H95" s="114"/>
      <c r="I95" s="105"/>
    </row>
    <row r="96" spans="1:9" s="106" customFormat="1" ht="93">
      <c r="A96" s="61" t="s">
        <v>176</v>
      </c>
      <c r="B96" s="90">
        <v>908</v>
      </c>
      <c r="C96" s="107" t="s">
        <v>43</v>
      </c>
      <c r="D96" s="92" t="s">
        <v>47</v>
      </c>
      <c r="E96" s="86" t="s">
        <v>175</v>
      </c>
      <c r="F96" s="86"/>
      <c r="G96" s="93">
        <v>304.8</v>
      </c>
      <c r="H96" s="114"/>
      <c r="I96" s="105"/>
    </row>
    <row r="97" spans="1:9" s="106" customFormat="1" ht="30.75">
      <c r="A97" s="61" t="s">
        <v>85</v>
      </c>
      <c r="B97" s="90">
        <v>908</v>
      </c>
      <c r="C97" s="107" t="s">
        <v>43</v>
      </c>
      <c r="D97" s="92" t="s">
        <v>47</v>
      </c>
      <c r="E97" s="86" t="s">
        <v>175</v>
      </c>
      <c r="F97" s="86" t="s">
        <v>77</v>
      </c>
      <c r="G97" s="93">
        <v>304.8</v>
      </c>
      <c r="H97" s="114"/>
      <c r="I97" s="105"/>
    </row>
    <row r="98" spans="1:9" s="106" customFormat="1" ht="30.75" hidden="1">
      <c r="A98" s="61" t="s">
        <v>85</v>
      </c>
      <c r="B98" s="90"/>
      <c r="C98" s="130" t="s">
        <v>43</v>
      </c>
      <c r="D98" s="86" t="s">
        <v>47</v>
      </c>
      <c r="E98" s="86" t="s">
        <v>102</v>
      </c>
      <c r="F98" s="86" t="s">
        <v>77</v>
      </c>
      <c r="G98" s="128" t="s">
        <v>117</v>
      </c>
      <c r="H98" s="114"/>
      <c r="I98" s="114"/>
    </row>
    <row r="99" spans="1:9" s="106" customFormat="1" ht="78" hidden="1">
      <c r="A99" s="61" t="s">
        <v>108</v>
      </c>
      <c r="B99" s="90"/>
      <c r="C99" s="130" t="s">
        <v>43</v>
      </c>
      <c r="D99" s="86" t="s">
        <v>47</v>
      </c>
      <c r="E99" s="86" t="s">
        <v>110</v>
      </c>
      <c r="F99" s="86"/>
      <c r="G99" s="128" t="s">
        <v>112</v>
      </c>
      <c r="H99" s="114"/>
      <c r="I99" s="114"/>
    </row>
    <row r="100" spans="1:9" s="106" customFormat="1" ht="30.75" hidden="1">
      <c r="A100" s="61" t="s">
        <v>109</v>
      </c>
      <c r="B100" s="90"/>
      <c r="C100" s="130" t="s">
        <v>43</v>
      </c>
      <c r="D100" s="86" t="s">
        <v>47</v>
      </c>
      <c r="E100" s="86" t="s">
        <v>111</v>
      </c>
      <c r="F100" s="86"/>
      <c r="G100" s="128" t="s">
        <v>112</v>
      </c>
      <c r="H100" s="114"/>
      <c r="I100" s="114"/>
    </row>
    <row r="101" spans="1:9" s="106" customFormat="1" ht="30.75" hidden="1">
      <c r="A101" s="61" t="s">
        <v>114</v>
      </c>
      <c r="B101" s="90"/>
      <c r="C101" s="130" t="s">
        <v>43</v>
      </c>
      <c r="D101" s="86" t="s">
        <v>113</v>
      </c>
      <c r="E101" s="86"/>
      <c r="F101" s="86"/>
      <c r="G101" s="128" t="s">
        <v>119</v>
      </c>
      <c r="H101" s="114"/>
      <c r="I101" s="114"/>
    </row>
    <row r="102" spans="1:9" s="106" customFormat="1" ht="30.75" hidden="1">
      <c r="A102" s="61" t="s">
        <v>76</v>
      </c>
      <c r="B102" s="90"/>
      <c r="C102" s="130" t="s">
        <v>43</v>
      </c>
      <c r="D102" s="86" t="s">
        <v>113</v>
      </c>
      <c r="E102" s="86" t="s">
        <v>73</v>
      </c>
      <c r="F102" s="86"/>
      <c r="G102" s="128" t="s">
        <v>119</v>
      </c>
      <c r="H102" s="114"/>
      <c r="I102" s="114"/>
    </row>
    <row r="103" spans="1:9" s="106" customFormat="1" ht="15" hidden="1">
      <c r="A103" s="61" t="s">
        <v>74</v>
      </c>
      <c r="B103" s="90"/>
      <c r="C103" s="130" t="s">
        <v>43</v>
      </c>
      <c r="D103" s="86" t="s">
        <v>113</v>
      </c>
      <c r="E103" s="86" t="s">
        <v>75</v>
      </c>
      <c r="F103" s="86"/>
      <c r="G103" s="128" t="s">
        <v>119</v>
      </c>
      <c r="H103" s="114"/>
      <c r="I103" s="114"/>
    </row>
    <row r="104" spans="1:9" s="106" customFormat="1" ht="30.75" hidden="1">
      <c r="A104" s="61" t="s">
        <v>115</v>
      </c>
      <c r="B104" s="90"/>
      <c r="C104" s="130" t="s">
        <v>43</v>
      </c>
      <c r="D104" s="86" t="s">
        <v>113</v>
      </c>
      <c r="E104" s="86" t="s">
        <v>116</v>
      </c>
      <c r="F104" s="86"/>
      <c r="G104" s="128" t="s">
        <v>119</v>
      </c>
      <c r="H104" s="114"/>
      <c r="I104" s="114"/>
    </row>
    <row r="105" spans="1:9" s="106" customFormat="1" ht="30.75" hidden="1">
      <c r="A105" s="61" t="s">
        <v>85</v>
      </c>
      <c r="B105" s="90"/>
      <c r="C105" s="130" t="s">
        <v>43</v>
      </c>
      <c r="D105" s="86" t="s">
        <v>113</v>
      </c>
      <c r="E105" s="86" t="s">
        <v>116</v>
      </c>
      <c r="F105" s="86" t="s">
        <v>77</v>
      </c>
      <c r="G105" s="128" t="s">
        <v>119</v>
      </c>
      <c r="H105" s="114"/>
      <c r="I105" s="114"/>
    </row>
    <row r="106" spans="1:9" ht="17.25" customHeight="1">
      <c r="A106" s="71" t="s">
        <v>7</v>
      </c>
      <c r="B106" s="25">
        <v>908</v>
      </c>
      <c r="C106" s="47" t="s">
        <v>48</v>
      </c>
      <c r="D106" s="47" t="s">
        <v>51</v>
      </c>
      <c r="E106" s="50"/>
      <c r="F106" s="51"/>
      <c r="G106" s="64">
        <v>2638.2</v>
      </c>
      <c r="H106" s="15" t="e">
        <f>#REF!+#REF!+H113</f>
        <v>#REF!</v>
      </c>
      <c r="I106" s="15" t="e">
        <f>#REF!+#REF!+I113</f>
        <v>#REF!</v>
      </c>
    </row>
    <row r="107" spans="1:9" ht="66.75" hidden="1">
      <c r="A107" s="70" t="s">
        <v>29</v>
      </c>
      <c r="B107" s="29"/>
      <c r="C107" s="32" t="s">
        <v>8</v>
      </c>
      <c r="D107" s="32" t="s">
        <v>24</v>
      </c>
      <c r="E107" s="32" t="s">
        <v>28</v>
      </c>
      <c r="F107" s="34" t="s">
        <v>20</v>
      </c>
      <c r="G107" s="63" t="e">
        <f>SUM(#REF!)</f>
        <v>#REF!</v>
      </c>
      <c r="H107" s="17">
        <v>0</v>
      </c>
      <c r="I107" s="16">
        <v>0</v>
      </c>
    </row>
    <row r="108" spans="1:9" ht="33" hidden="1">
      <c r="A108" s="67" t="s">
        <v>26</v>
      </c>
      <c r="B108" s="29"/>
      <c r="C108" s="32" t="s">
        <v>8</v>
      </c>
      <c r="D108" s="32" t="s">
        <v>24</v>
      </c>
      <c r="E108" s="32" t="s">
        <v>25</v>
      </c>
      <c r="F108" s="34"/>
      <c r="G108" s="63" t="e">
        <f>SUM(#REF!)</f>
        <v>#REF!</v>
      </c>
      <c r="H108" s="15">
        <f>SUM(H109)</f>
        <v>0</v>
      </c>
      <c r="I108" s="10">
        <f>SUM(I109)</f>
        <v>0</v>
      </c>
    </row>
    <row r="109" spans="1:9" ht="33" hidden="1">
      <c r="A109" s="69" t="s">
        <v>10</v>
      </c>
      <c r="B109" s="29"/>
      <c r="C109" s="32" t="s">
        <v>8</v>
      </c>
      <c r="D109" s="32" t="s">
        <v>24</v>
      </c>
      <c r="E109" s="32" t="s">
        <v>25</v>
      </c>
      <c r="F109" s="34" t="s">
        <v>12</v>
      </c>
      <c r="G109" s="63" t="e">
        <f>SUM(#REF!)</f>
        <v>#REF!</v>
      </c>
      <c r="H109" s="16">
        <v>0</v>
      </c>
      <c r="I109" s="16">
        <v>0</v>
      </c>
    </row>
    <row r="110" spans="1:9" ht="18" customHeight="1" hidden="1">
      <c r="A110" s="68" t="s">
        <v>21</v>
      </c>
      <c r="B110" s="29"/>
      <c r="C110" s="32" t="s">
        <v>8</v>
      </c>
      <c r="D110" s="32" t="s">
        <v>9</v>
      </c>
      <c r="E110" s="32" t="s">
        <v>25</v>
      </c>
      <c r="F110" s="34" t="s">
        <v>22</v>
      </c>
      <c r="G110" s="63" t="e">
        <f>SUM(#REF!)</f>
        <v>#REF!</v>
      </c>
      <c r="H110" s="9">
        <v>0</v>
      </c>
      <c r="I110" s="9">
        <v>0</v>
      </c>
    </row>
    <row r="111" spans="1:9" ht="18">
      <c r="A111" s="72" t="s">
        <v>27</v>
      </c>
      <c r="B111" s="43">
        <v>908</v>
      </c>
      <c r="C111" s="40" t="s">
        <v>48</v>
      </c>
      <c r="D111" s="52" t="s">
        <v>42</v>
      </c>
      <c r="E111" s="44"/>
      <c r="F111" s="45"/>
      <c r="G111" s="63">
        <v>2638.2</v>
      </c>
      <c r="H111" s="62"/>
      <c r="I111" s="9"/>
    </row>
    <row r="112" spans="1:9" s="96" customFormat="1" ht="30.75">
      <c r="A112" s="61" t="s">
        <v>76</v>
      </c>
      <c r="B112" s="90">
        <v>908</v>
      </c>
      <c r="C112" s="92" t="s">
        <v>48</v>
      </c>
      <c r="D112" s="115" t="s">
        <v>42</v>
      </c>
      <c r="E112" s="86" t="s">
        <v>146</v>
      </c>
      <c r="F112" s="86"/>
      <c r="G112" s="93">
        <v>491.7</v>
      </c>
      <c r="H112" s="103"/>
      <c r="I112" s="84"/>
    </row>
    <row r="113" spans="1:9" s="118" customFormat="1" ht="18" customHeight="1">
      <c r="A113" s="61" t="s">
        <v>96</v>
      </c>
      <c r="B113" s="90">
        <v>908</v>
      </c>
      <c r="C113" s="92" t="s">
        <v>48</v>
      </c>
      <c r="D113" s="115" t="s">
        <v>42</v>
      </c>
      <c r="E113" s="86" t="s">
        <v>147</v>
      </c>
      <c r="F113" s="86"/>
      <c r="G113" s="93">
        <v>491.7</v>
      </c>
      <c r="H113" s="116" t="e">
        <f>SUM(H115)</f>
        <v>#REF!</v>
      </c>
      <c r="I113" s="117" t="e">
        <f>SUM(I115)</f>
        <v>#REF!</v>
      </c>
    </row>
    <row r="114" spans="1:9" s="118" customFormat="1" ht="18" customHeight="1">
      <c r="A114" s="61" t="s">
        <v>74</v>
      </c>
      <c r="B114" s="90">
        <v>908</v>
      </c>
      <c r="C114" s="92" t="s">
        <v>48</v>
      </c>
      <c r="D114" s="115" t="s">
        <v>42</v>
      </c>
      <c r="E114" s="86" t="s">
        <v>150</v>
      </c>
      <c r="F114" s="86"/>
      <c r="G114" s="93">
        <v>491.7</v>
      </c>
      <c r="H114" s="116"/>
      <c r="I114" s="117"/>
    </row>
    <row r="115" spans="1:9" s="96" customFormat="1" ht="49.5" customHeight="1">
      <c r="A115" s="77" t="s">
        <v>189</v>
      </c>
      <c r="B115" s="90">
        <v>908</v>
      </c>
      <c r="C115" s="92" t="s">
        <v>48</v>
      </c>
      <c r="D115" s="115" t="s">
        <v>42</v>
      </c>
      <c r="E115" s="86" t="s">
        <v>190</v>
      </c>
      <c r="F115" s="89"/>
      <c r="G115" s="93">
        <v>41.1</v>
      </c>
      <c r="H115" s="101" t="e">
        <f>SUM(H116+#REF!+H117+#REF!)</f>
        <v>#REF!</v>
      </c>
      <c r="I115" s="100" t="e">
        <f>SUM(I116+#REF!+I117+#REF!)</f>
        <v>#REF!</v>
      </c>
    </row>
    <row r="116" spans="1:9" s="96" customFormat="1" ht="34.5" customHeight="1">
      <c r="A116" s="61" t="s">
        <v>85</v>
      </c>
      <c r="B116" s="90">
        <v>908</v>
      </c>
      <c r="C116" s="92" t="s">
        <v>48</v>
      </c>
      <c r="D116" s="115" t="s">
        <v>42</v>
      </c>
      <c r="E116" s="86" t="s">
        <v>190</v>
      </c>
      <c r="F116" s="89" t="s">
        <v>77</v>
      </c>
      <c r="G116" s="93">
        <v>41.1</v>
      </c>
      <c r="H116" s="101" t="e">
        <f>SUM(#REF!)</f>
        <v>#REF!</v>
      </c>
      <c r="I116" s="100" t="e">
        <f>SUM(#REF!)</f>
        <v>#REF!</v>
      </c>
    </row>
    <row r="117" spans="1:9" s="96" customFormat="1" ht="51.75" customHeight="1">
      <c r="A117" s="77" t="s">
        <v>191</v>
      </c>
      <c r="B117" s="90">
        <v>908</v>
      </c>
      <c r="C117" s="92" t="s">
        <v>48</v>
      </c>
      <c r="D117" s="115" t="s">
        <v>42</v>
      </c>
      <c r="E117" s="86" t="s">
        <v>192</v>
      </c>
      <c r="F117" s="89"/>
      <c r="G117" s="93">
        <v>413.1</v>
      </c>
      <c r="H117" s="101">
        <f>SUM(H118)</f>
        <v>176</v>
      </c>
      <c r="I117" s="100">
        <f>SUM(I118)</f>
        <v>0</v>
      </c>
    </row>
    <row r="118" spans="1:9" s="118" customFormat="1" ht="30.75">
      <c r="A118" s="61" t="s">
        <v>85</v>
      </c>
      <c r="B118" s="108">
        <v>908</v>
      </c>
      <c r="C118" s="92" t="s">
        <v>48</v>
      </c>
      <c r="D118" s="115" t="s">
        <v>42</v>
      </c>
      <c r="E118" s="110" t="s">
        <v>192</v>
      </c>
      <c r="F118" s="111" t="s">
        <v>77</v>
      </c>
      <c r="G118" s="93">
        <v>413.1</v>
      </c>
      <c r="H118" s="119">
        <v>176</v>
      </c>
      <c r="I118" s="119">
        <v>0</v>
      </c>
    </row>
    <row r="119" spans="1:9" s="118" customFormat="1" ht="15">
      <c r="A119" s="61" t="s">
        <v>194</v>
      </c>
      <c r="B119" s="108">
        <v>908</v>
      </c>
      <c r="C119" s="92" t="s">
        <v>48</v>
      </c>
      <c r="D119" s="115" t="s">
        <v>42</v>
      </c>
      <c r="E119" s="110" t="s">
        <v>193</v>
      </c>
      <c r="F119" s="111"/>
      <c r="G119" s="93">
        <v>15.5</v>
      </c>
      <c r="H119" s="132"/>
      <c r="I119" s="119"/>
    </row>
    <row r="120" spans="1:9" s="118" customFormat="1" ht="30.75">
      <c r="A120" s="61" t="s">
        <v>85</v>
      </c>
      <c r="B120" s="108">
        <v>908</v>
      </c>
      <c r="C120" s="92" t="s">
        <v>48</v>
      </c>
      <c r="D120" s="115" t="s">
        <v>42</v>
      </c>
      <c r="E120" s="110" t="s">
        <v>193</v>
      </c>
      <c r="F120" s="111" t="s">
        <v>77</v>
      </c>
      <c r="G120" s="93">
        <v>15.5</v>
      </c>
      <c r="H120" s="132"/>
      <c r="I120" s="119"/>
    </row>
    <row r="121" spans="1:9" s="118" customFormat="1" ht="30.75">
      <c r="A121" s="61" t="s">
        <v>196</v>
      </c>
      <c r="B121" s="108">
        <v>908</v>
      </c>
      <c r="C121" s="92" t="s">
        <v>48</v>
      </c>
      <c r="D121" s="115" t="s">
        <v>42</v>
      </c>
      <c r="E121" s="110" t="s">
        <v>195</v>
      </c>
      <c r="F121" s="111"/>
      <c r="G121" s="93">
        <v>22</v>
      </c>
      <c r="H121" s="132"/>
      <c r="I121" s="119"/>
    </row>
    <row r="122" spans="1:9" s="118" customFormat="1" ht="30.75">
      <c r="A122" s="61" t="s">
        <v>85</v>
      </c>
      <c r="B122" s="108">
        <v>908</v>
      </c>
      <c r="C122" s="92" t="s">
        <v>48</v>
      </c>
      <c r="D122" s="115" t="s">
        <v>42</v>
      </c>
      <c r="E122" s="110" t="s">
        <v>195</v>
      </c>
      <c r="F122" s="111" t="s">
        <v>77</v>
      </c>
      <c r="G122" s="93">
        <v>22</v>
      </c>
      <c r="H122" s="132"/>
      <c r="I122" s="119"/>
    </row>
    <row r="123" spans="1:9" s="118" customFormat="1" ht="108.75">
      <c r="A123" s="61" t="s">
        <v>197</v>
      </c>
      <c r="B123" s="108">
        <v>908</v>
      </c>
      <c r="C123" s="86" t="s">
        <v>48</v>
      </c>
      <c r="D123" s="110" t="s">
        <v>42</v>
      </c>
      <c r="E123" s="110" t="s">
        <v>164</v>
      </c>
      <c r="F123" s="111"/>
      <c r="G123" s="93">
        <v>2146.5</v>
      </c>
      <c r="H123" s="132"/>
      <c r="I123" s="119"/>
    </row>
    <row r="124" spans="1:9" s="118" customFormat="1" ht="62.25">
      <c r="A124" s="61" t="s">
        <v>165</v>
      </c>
      <c r="B124" s="108">
        <v>908</v>
      </c>
      <c r="C124" s="86" t="s">
        <v>48</v>
      </c>
      <c r="D124" s="110" t="s">
        <v>42</v>
      </c>
      <c r="E124" s="110" t="s">
        <v>166</v>
      </c>
      <c r="F124" s="111"/>
      <c r="G124" s="93">
        <v>2146.5</v>
      </c>
      <c r="H124" s="132"/>
      <c r="I124" s="119"/>
    </row>
    <row r="125" spans="1:9" s="118" customFormat="1" ht="78">
      <c r="A125" s="61" t="s">
        <v>167</v>
      </c>
      <c r="B125" s="108">
        <v>908</v>
      </c>
      <c r="C125" s="86" t="s">
        <v>48</v>
      </c>
      <c r="D125" s="110" t="s">
        <v>42</v>
      </c>
      <c r="E125" s="110" t="s">
        <v>168</v>
      </c>
      <c r="F125" s="111"/>
      <c r="G125" s="93">
        <v>2146.5</v>
      </c>
      <c r="H125" s="132"/>
      <c r="I125" s="119"/>
    </row>
    <row r="126" spans="1:9" s="118" customFormat="1" ht="93">
      <c r="A126" s="61" t="s">
        <v>188</v>
      </c>
      <c r="B126" s="108">
        <v>908</v>
      </c>
      <c r="C126" s="86" t="s">
        <v>48</v>
      </c>
      <c r="D126" s="110" t="s">
        <v>42</v>
      </c>
      <c r="E126" s="110" t="s">
        <v>175</v>
      </c>
      <c r="F126" s="111"/>
      <c r="G126" s="93">
        <v>742.2</v>
      </c>
      <c r="H126" s="132"/>
      <c r="I126" s="119"/>
    </row>
    <row r="127" spans="1:9" s="118" customFormat="1" ht="30.75">
      <c r="A127" s="61" t="s">
        <v>85</v>
      </c>
      <c r="B127" s="108">
        <v>908</v>
      </c>
      <c r="C127" s="86" t="s">
        <v>48</v>
      </c>
      <c r="D127" s="110" t="s">
        <v>42</v>
      </c>
      <c r="E127" s="110" t="s">
        <v>175</v>
      </c>
      <c r="F127" s="111" t="s">
        <v>77</v>
      </c>
      <c r="G127" s="93">
        <v>742.2</v>
      </c>
      <c r="H127" s="132"/>
      <c r="I127" s="119"/>
    </row>
    <row r="128" spans="1:9" s="118" customFormat="1" ht="108.75">
      <c r="A128" s="61" t="s">
        <v>198</v>
      </c>
      <c r="B128" s="108">
        <v>908</v>
      </c>
      <c r="C128" s="86" t="s">
        <v>48</v>
      </c>
      <c r="D128" s="110" t="s">
        <v>42</v>
      </c>
      <c r="E128" s="110" t="s">
        <v>171</v>
      </c>
      <c r="F128" s="111"/>
      <c r="G128" s="93">
        <v>74.3</v>
      </c>
      <c r="H128" s="132"/>
      <c r="I128" s="119"/>
    </row>
    <row r="129" spans="1:9" s="118" customFormat="1" ht="30.75">
      <c r="A129" s="61" t="s">
        <v>85</v>
      </c>
      <c r="B129" s="108">
        <v>908</v>
      </c>
      <c r="C129" s="86" t="s">
        <v>118</v>
      </c>
      <c r="D129" s="110" t="s">
        <v>42</v>
      </c>
      <c r="E129" s="110" t="s">
        <v>171</v>
      </c>
      <c r="F129" s="111" t="s">
        <v>77</v>
      </c>
      <c r="G129" s="93">
        <v>74.3</v>
      </c>
      <c r="H129" s="132"/>
      <c r="I129" s="119"/>
    </row>
    <row r="130" spans="1:9" s="118" customFormat="1" ht="108.75">
      <c r="A130" s="61" t="s">
        <v>199</v>
      </c>
      <c r="B130" s="108">
        <v>908</v>
      </c>
      <c r="C130" s="86" t="s">
        <v>48</v>
      </c>
      <c r="D130" s="110" t="s">
        <v>42</v>
      </c>
      <c r="E130" s="110" t="s">
        <v>201</v>
      </c>
      <c r="F130" s="111"/>
      <c r="G130" s="93">
        <v>1141.6</v>
      </c>
      <c r="H130" s="132"/>
      <c r="I130" s="119"/>
    </row>
    <row r="131" spans="1:9" s="118" customFormat="1" ht="30.75">
      <c r="A131" s="61" t="s">
        <v>85</v>
      </c>
      <c r="B131" s="108">
        <v>908</v>
      </c>
      <c r="C131" s="86" t="s">
        <v>48</v>
      </c>
      <c r="D131" s="110" t="s">
        <v>42</v>
      </c>
      <c r="E131" s="110" t="s">
        <v>201</v>
      </c>
      <c r="F131" s="111" t="s">
        <v>77</v>
      </c>
      <c r="G131" s="93">
        <v>1141.6</v>
      </c>
      <c r="H131" s="132"/>
      <c r="I131" s="119"/>
    </row>
    <row r="132" spans="1:9" s="118" customFormat="1" ht="108.75">
      <c r="A132" s="61" t="s">
        <v>200</v>
      </c>
      <c r="B132" s="108">
        <v>908</v>
      </c>
      <c r="C132" s="86" t="s">
        <v>48</v>
      </c>
      <c r="D132" s="110" t="s">
        <v>42</v>
      </c>
      <c r="E132" s="110" t="s">
        <v>202</v>
      </c>
      <c r="F132" s="111"/>
      <c r="G132" s="93">
        <v>188.4</v>
      </c>
      <c r="H132" s="132"/>
      <c r="I132" s="119"/>
    </row>
    <row r="133" spans="1:9" s="157" customFormat="1" ht="30.75">
      <c r="A133" s="61" t="s">
        <v>85</v>
      </c>
      <c r="B133" s="108">
        <v>908</v>
      </c>
      <c r="C133" s="86" t="s">
        <v>48</v>
      </c>
      <c r="D133" s="110" t="s">
        <v>42</v>
      </c>
      <c r="E133" s="110" t="s">
        <v>202</v>
      </c>
      <c r="F133" s="111" t="s">
        <v>77</v>
      </c>
      <c r="G133" s="93">
        <v>188.4</v>
      </c>
      <c r="H133" s="155"/>
      <c r="I133" s="156"/>
    </row>
    <row r="134" spans="1:9" ht="18" customHeight="1">
      <c r="A134" s="66" t="s">
        <v>97</v>
      </c>
      <c r="B134" s="142">
        <v>908</v>
      </c>
      <c r="C134" s="158" t="s">
        <v>49</v>
      </c>
      <c r="D134" s="158" t="s">
        <v>51</v>
      </c>
      <c r="E134" s="159"/>
      <c r="F134" s="160" t="s">
        <v>16</v>
      </c>
      <c r="G134" s="150">
        <v>1078.2</v>
      </c>
      <c r="H134" s="15" t="e">
        <f>SUM(H135+#REF!)</f>
        <v>#REF!</v>
      </c>
      <c r="I134" s="10" t="e">
        <f>SUM(I135+#REF!)</f>
        <v>#REF!</v>
      </c>
    </row>
    <row r="135" spans="1:9" ht="17.25" customHeight="1">
      <c r="A135" s="69" t="s">
        <v>13</v>
      </c>
      <c r="B135" s="90">
        <v>908</v>
      </c>
      <c r="C135" s="91" t="s">
        <v>49</v>
      </c>
      <c r="D135" s="91" t="s">
        <v>41</v>
      </c>
      <c r="E135" s="88"/>
      <c r="F135" s="99" t="s">
        <v>16</v>
      </c>
      <c r="G135" s="93">
        <v>1073.4</v>
      </c>
      <c r="H135" s="15" t="e">
        <f>SUM(H136+#REF!+#REF!)</f>
        <v>#REF!</v>
      </c>
      <c r="I135" s="10" t="e">
        <f>SUM(I136+#REF!+#REF!)</f>
        <v>#REF!</v>
      </c>
    </row>
    <row r="136" spans="1:9" ht="30.75">
      <c r="A136" s="61" t="s">
        <v>76</v>
      </c>
      <c r="B136" s="90">
        <v>908</v>
      </c>
      <c r="C136" s="91" t="s">
        <v>49</v>
      </c>
      <c r="D136" s="91" t="s">
        <v>41</v>
      </c>
      <c r="E136" s="99" t="s">
        <v>146</v>
      </c>
      <c r="F136" s="99" t="s">
        <v>16</v>
      </c>
      <c r="G136" s="93">
        <v>1073.4</v>
      </c>
      <c r="H136" s="15">
        <f>SUM(H138)</f>
        <v>2402.5</v>
      </c>
      <c r="I136" s="10">
        <f>SUM(I138)</f>
        <v>0</v>
      </c>
    </row>
    <row r="137" spans="1:9" ht="18">
      <c r="A137" s="61" t="s">
        <v>203</v>
      </c>
      <c r="B137" s="90">
        <v>908</v>
      </c>
      <c r="C137" s="92" t="s">
        <v>49</v>
      </c>
      <c r="D137" s="92" t="s">
        <v>41</v>
      </c>
      <c r="E137" s="99" t="s">
        <v>147</v>
      </c>
      <c r="F137" s="99"/>
      <c r="G137" s="93">
        <v>1073.4</v>
      </c>
      <c r="H137" s="15"/>
      <c r="I137" s="10"/>
    </row>
    <row r="138" spans="1:9" ht="18.75" customHeight="1">
      <c r="A138" s="61" t="s">
        <v>96</v>
      </c>
      <c r="B138" s="90">
        <v>908</v>
      </c>
      <c r="C138" s="91" t="s">
        <v>49</v>
      </c>
      <c r="D138" s="91" t="s">
        <v>41</v>
      </c>
      <c r="E138" s="99" t="s">
        <v>150</v>
      </c>
      <c r="F138" s="99" t="s">
        <v>16</v>
      </c>
      <c r="G138" s="93">
        <v>1073.4</v>
      </c>
      <c r="H138" s="15">
        <f>SUM(H142)</f>
        <v>2402.5</v>
      </c>
      <c r="I138" s="10">
        <f>SUM(I142)</f>
        <v>0</v>
      </c>
    </row>
    <row r="139" spans="1:9" ht="68.25" customHeight="1">
      <c r="A139" s="61" t="s">
        <v>205</v>
      </c>
      <c r="B139" s="90">
        <v>908</v>
      </c>
      <c r="C139" s="86" t="s">
        <v>49</v>
      </c>
      <c r="D139" s="86" t="s">
        <v>41</v>
      </c>
      <c r="E139" s="99" t="s">
        <v>206</v>
      </c>
      <c r="F139" s="99"/>
      <c r="G139" s="93">
        <v>28.5</v>
      </c>
      <c r="H139" s="15"/>
      <c r="I139" s="10"/>
    </row>
    <row r="140" spans="1:9" ht="35.25" customHeight="1">
      <c r="A140" s="61" t="s">
        <v>207</v>
      </c>
      <c r="B140" s="90">
        <v>908</v>
      </c>
      <c r="C140" s="86" t="s">
        <v>49</v>
      </c>
      <c r="D140" s="86" t="s">
        <v>41</v>
      </c>
      <c r="E140" s="99" t="s">
        <v>206</v>
      </c>
      <c r="F140" s="99">
        <v>110</v>
      </c>
      <c r="G140" s="93">
        <v>28.5</v>
      </c>
      <c r="H140" s="15"/>
      <c r="I140" s="10"/>
    </row>
    <row r="141" spans="1:9" s="124" customFormat="1" ht="25.5" customHeight="1">
      <c r="A141" s="121" t="s">
        <v>98</v>
      </c>
      <c r="B141" s="89" t="s">
        <v>172</v>
      </c>
      <c r="C141" s="89" t="s">
        <v>49</v>
      </c>
      <c r="D141" s="89" t="s">
        <v>41</v>
      </c>
      <c r="E141" s="89" t="s">
        <v>208</v>
      </c>
      <c r="F141" s="89"/>
      <c r="G141" s="128" t="s">
        <v>210</v>
      </c>
      <c r="H141" s="122"/>
      <c r="I141" s="123"/>
    </row>
    <row r="142" spans="1:9" s="96" customFormat="1" ht="30.75">
      <c r="A142" s="61" t="s">
        <v>207</v>
      </c>
      <c r="B142" s="90">
        <v>908</v>
      </c>
      <c r="C142" s="91" t="s">
        <v>49</v>
      </c>
      <c r="D142" s="91" t="s">
        <v>41</v>
      </c>
      <c r="E142" s="89" t="s">
        <v>208</v>
      </c>
      <c r="F142" s="99">
        <v>110</v>
      </c>
      <c r="G142" s="93">
        <v>465.3</v>
      </c>
      <c r="H142" s="120">
        <v>2402.5</v>
      </c>
      <c r="I142" s="95">
        <v>0</v>
      </c>
    </row>
    <row r="143" spans="1:9" s="127" customFormat="1" ht="30.75">
      <c r="A143" s="121" t="s">
        <v>85</v>
      </c>
      <c r="B143" s="89" t="s">
        <v>172</v>
      </c>
      <c r="C143" s="89" t="s">
        <v>49</v>
      </c>
      <c r="D143" s="89" t="s">
        <v>41</v>
      </c>
      <c r="E143" s="89" t="s">
        <v>208</v>
      </c>
      <c r="F143" s="89" t="s">
        <v>77</v>
      </c>
      <c r="G143" s="128" t="s">
        <v>209</v>
      </c>
      <c r="H143" s="125"/>
      <c r="I143" s="126"/>
    </row>
    <row r="144" spans="1:9" s="96" customFormat="1" ht="15">
      <c r="A144" s="61" t="s">
        <v>212</v>
      </c>
      <c r="B144" s="90">
        <v>908</v>
      </c>
      <c r="C144" s="91" t="s">
        <v>49</v>
      </c>
      <c r="D144" s="91" t="s">
        <v>41</v>
      </c>
      <c r="E144" s="89" t="s">
        <v>211</v>
      </c>
      <c r="F144" s="89"/>
      <c r="G144" s="93">
        <v>279.5</v>
      </c>
      <c r="H144" s="94"/>
      <c r="I144" s="95"/>
    </row>
    <row r="145" spans="1:9" s="96" customFormat="1" ht="30.75">
      <c r="A145" s="61" t="s">
        <v>207</v>
      </c>
      <c r="B145" s="90">
        <v>908</v>
      </c>
      <c r="C145" s="91" t="s">
        <v>49</v>
      </c>
      <c r="D145" s="91" t="s">
        <v>41</v>
      </c>
      <c r="E145" s="89" t="s">
        <v>211</v>
      </c>
      <c r="F145" s="89" t="s">
        <v>219</v>
      </c>
      <c r="G145" s="93">
        <v>211.8</v>
      </c>
      <c r="H145" s="94"/>
      <c r="I145" s="95"/>
    </row>
    <row r="146" spans="1:9" s="96" customFormat="1" ht="36" customHeight="1">
      <c r="A146" s="121" t="s">
        <v>85</v>
      </c>
      <c r="B146" s="90">
        <v>908</v>
      </c>
      <c r="C146" s="91" t="s">
        <v>49</v>
      </c>
      <c r="D146" s="91" t="s">
        <v>41</v>
      </c>
      <c r="E146" s="99" t="s">
        <v>211</v>
      </c>
      <c r="F146" s="89" t="s">
        <v>77</v>
      </c>
      <c r="G146" s="93">
        <v>67.7</v>
      </c>
      <c r="H146" s="94"/>
      <c r="I146" s="95"/>
    </row>
    <row r="147" spans="1:9" s="96" customFormat="1" ht="36" customHeight="1">
      <c r="A147" s="121" t="s">
        <v>213</v>
      </c>
      <c r="B147" s="90">
        <v>908</v>
      </c>
      <c r="C147" s="86" t="s">
        <v>49</v>
      </c>
      <c r="D147" s="86" t="s">
        <v>43</v>
      </c>
      <c r="E147" s="89" t="s">
        <v>204</v>
      </c>
      <c r="F147" s="89"/>
      <c r="G147" s="128" t="s">
        <v>101</v>
      </c>
      <c r="H147" s="129"/>
      <c r="I147" s="129"/>
    </row>
    <row r="148" spans="1:9" s="96" customFormat="1" ht="36" customHeight="1">
      <c r="A148" s="121" t="s">
        <v>85</v>
      </c>
      <c r="B148" s="90">
        <v>908</v>
      </c>
      <c r="C148" s="86" t="s">
        <v>49</v>
      </c>
      <c r="D148" s="86" t="s">
        <v>43</v>
      </c>
      <c r="E148" s="89" t="s">
        <v>204</v>
      </c>
      <c r="F148" s="89" t="s">
        <v>77</v>
      </c>
      <c r="G148" s="128" t="s">
        <v>101</v>
      </c>
      <c r="H148" s="129"/>
      <c r="I148" s="129"/>
    </row>
    <row r="149" spans="1:7" s="12" customFormat="1" ht="17.25">
      <c r="A149" s="78" t="s">
        <v>53</v>
      </c>
      <c r="B149" s="79">
        <v>908</v>
      </c>
      <c r="C149" s="80">
        <v>10</v>
      </c>
      <c r="D149" s="81" t="s">
        <v>51</v>
      </c>
      <c r="E149" s="79"/>
      <c r="F149" s="79"/>
      <c r="G149" s="82" t="s">
        <v>127</v>
      </c>
    </row>
    <row r="150" spans="1:7" ht="18">
      <c r="A150" s="83" t="s">
        <v>54</v>
      </c>
      <c r="B150" s="84">
        <v>908</v>
      </c>
      <c r="C150" s="85">
        <v>10</v>
      </c>
      <c r="D150" s="86" t="s">
        <v>41</v>
      </c>
      <c r="E150" s="84"/>
      <c r="F150" s="84"/>
      <c r="G150" s="87" t="s">
        <v>127</v>
      </c>
    </row>
    <row r="151" spans="1:7" ht="30.75">
      <c r="A151" s="77" t="s">
        <v>76</v>
      </c>
      <c r="B151" s="84">
        <v>908</v>
      </c>
      <c r="C151" s="85">
        <v>10</v>
      </c>
      <c r="D151" s="86" t="s">
        <v>41</v>
      </c>
      <c r="E151" s="88" t="s">
        <v>147</v>
      </c>
      <c r="F151" s="84"/>
      <c r="G151" s="87" t="s">
        <v>127</v>
      </c>
    </row>
    <row r="152" spans="1:7" ht="18">
      <c r="A152" s="77" t="s">
        <v>74</v>
      </c>
      <c r="B152" s="84">
        <v>908</v>
      </c>
      <c r="C152" s="85">
        <v>10</v>
      </c>
      <c r="D152" s="86" t="s">
        <v>41</v>
      </c>
      <c r="E152" s="88" t="s">
        <v>150</v>
      </c>
      <c r="F152" s="84"/>
      <c r="G152" s="87" t="s">
        <v>214</v>
      </c>
    </row>
    <row r="153" spans="1:7" ht="30.75">
      <c r="A153" s="77" t="s">
        <v>215</v>
      </c>
      <c r="B153" s="84">
        <v>908</v>
      </c>
      <c r="C153" s="85">
        <v>10</v>
      </c>
      <c r="D153" s="86" t="s">
        <v>41</v>
      </c>
      <c r="E153" s="88" t="s">
        <v>217</v>
      </c>
      <c r="F153" s="84"/>
      <c r="G153" s="87" t="s">
        <v>127</v>
      </c>
    </row>
    <row r="154" spans="1:7" ht="46.5">
      <c r="A154" s="77" t="s">
        <v>216</v>
      </c>
      <c r="B154" s="84">
        <v>908</v>
      </c>
      <c r="C154" s="85">
        <v>10</v>
      </c>
      <c r="D154" s="86" t="s">
        <v>41</v>
      </c>
      <c r="E154" s="88" t="s">
        <v>217</v>
      </c>
      <c r="F154" s="89" t="s">
        <v>218</v>
      </c>
      <c r="G154" s="87" t="s">
        <v>127</v>
      </c>
    </row>
    <row r="155" ht="18">
      <c r="G155" s="65"/>
    </row>
    <row r="156" ht="18">
      <c r="G156" s="65"/>
    </row>
  </sheetData>
  <sheetProtection/>
  <mergeCells count="4">
    <mergeCell ref="A7:I7"/>
    <mergeCell ref="A6:I6"/>
    <mergeCell ref="A2:G2"/>
    <mergeCell ref="B4:G4"/>
  </mergeCells>
  <printOptions/>
  <pageMargins left="0.65" right="0.16" top="0.44" bottom="0.18" header="0.5118110236220472" footer="0.1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Нина Леонидовна</cp:lastModifiedBy>
  <cp:lastPrinted>2017-03-17T12:53:37Z</cp:lastPrinted>
  <dcterms:created xsi:type="dcterms:W3CDTF">2007-09-04T08:08:49Z</dcterms:created>
  <dcterms:modified xsi:type="dcterms:W3CDTF">2017-04-13T07:42:23Z</dcterms:modified>
  <cp:category/>
  <cp:version/>
  <cp:contentType/>
  <cp:contentStatus/>
</cp:coreProperties>
</file>