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3275" windowHeight="7005" tabRatio="440" activeTab="2"/>
  </bookViews>
  <sheets>
    <sheet name="2" sheetId="1" r:id="rId1"/>
    <sheet name="4" sheetId="2" r:id="rId2"/>
    <sheet name="5" sheetId="3" r:id="rId3"/>
  </sheets>
  <definedNames>
    <definedName name="_xlnm.Print_Titles" localSheetId="1">'4'!$10:$10</definedName>
    <definedName name="_xlnm.Print_Area" localSheetId="0">'2'!$A$1:$D$15</definedName>
    <definedName name="_xlnm.Print_Area" localSheetId="1">'4'!$A$1:$F$29</definedName>
    <definedName name="_xlnm.Print_Area" localSheetId="2">'5'!$A$1:$G$112</definedName>
  </definedNames>
  <calcPr fullCalcOnLoad="1"/>
</workbook>
</file>

<file path=xl/sharedStrings.xml><?xml version="1.0" encoding="utf-8"?>
<sst xmlns="http://schemas.openxmlformats.org/spreadsheetml/2006/main" count="473" uniqueCount="170">
  <si>
    <t>Содержание автомобильных дорог
 и инженерных сооружений на них в границах городских округов и поселений в рамках благоустройства</t>
  </si>
  <si>
    <t>6000500</t>
  </si>
  <si>
    <t>Прочие мероприятия по благоустройству
 городских округов и поселений</t>
  </si>
  <si>
    <t>(тысяч рублей)</t>
  </si>
  <si>
    <t>Наименование</t>
  </si>
  <si>
    <t>ЦСР</t>
  </si>
  <si>
    <t>Рз</t>
  </si>
  <si>
    <t>ПР</t>
  </si>
  <si>
    <t>ВР</t>
  </si>
  <si>
    <t>Г</t>
  </si>
  <si>
    <t>Жилищно-коммунальное хозяйство</t>
  </si>
  <si>
    <t>0500</t>
  </si>
  <si>
    <t>Коммунальное хозяйство</t>
  </si>
  <si>
    <t>0502</t>
  </si>
  <si>
    <t>0010000</t>
  </si>
  <si>
    <t>0800</t>
  </si>
  <si>
    <t>0103</t>
  </si>
  <si>
    <t>Выполнение функций органами местного самоуправления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</si>
  <si>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</si>
  <si>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0021200</t>
  </si>
  <si>
    <t>500</t>
  </si>
  <si>
    <t>Депутаты представительного органа муниципального образования</t>
  </si>
  <si>
    <t>Глава местной администрации (исполнительно-распорядительного
 органа муниципального образования)</t>
  </si>
  <si>
    <t>0020800</t>
  </si>
  <si>
    <t>Резервные фонды местных администраций</t>
  </si>
  <si>
    <t>0700500</t>
  </si>
  <si>
    <t>Культура</t>
  </si>
  <si>
    <t>0801</t>
  </si>
  <si>
    <t>Библиотеки</t>
  </si>
  <si>
    <t>Национальная оборона</t>
  </si>
  <si>
    <t>0200</t>
  </si>
  <si>
    <t>0300</t>
  </si>
  <si>
    <t>014</t>
  </si>
  <si>
    <t>0309</t>
  </si>
  <si>
    <t>2180000</t>
  </si>
  <si>
    <t>2180100</t>
  </si>
  <si>
    <t>Мероприятия по гражданской обороне</t>
  </si>
  <si>
    <t>2190000</t>
  </si>
  <si>
    <t>2190100</t>
  </si>
  <si>
    <t>0013600</t>
  </si>
  <si>
    <t>Культура, кинематография, средства массовой информации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</si>
  <si>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</si>
  <si>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</si>
  <si>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</si>
  <si>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</si>
  <si>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</si>
  <si>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</si>
  <si>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</si>
  <si>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</si>
  <si>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</si>
  <si>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</si>
  <si>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</si>
  <si>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013</t>
  </si>
  <si>
    <t>Резервные фонды</t>
  </si>
  <si>
    <t>0700000</t>
  </si>
  <si>
    <t>Выполнение функций бюджетными учреждениями</t>
  </si>
  <si>
    <t>001</t>
  </si>
  <si>
    <t>006</t>
  </si>
  <si>
    <t>Бюджетные инвестиции</t>
  </si>
  <si>
    <t>003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</si>
  <si>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</si>
  <si>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</si>
  <si>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Мобилизационная  и вневойсковая подготовка</t>
  </si>
  <si>
    <t>0203</t>
  </si>
  <si>
    <t>Осуществление первичного воинского учета 
на территориях, где отсутствуют военные комиссариаты</t>
  </si>
  <si>
    <t>Руководство и управление в сфере 
установленных функций</t>
  </si>
  <si>
    <t>Национальная безопасность и 
правоохранительная деятельность</t>
  </si>
  <si>
    <t>Предупреждение и ликвидация последствий 
чрезвычайных ситуаций природного и техногенного характера, гражданская оборона</t>
  </si>
  <si>
    <t>Мероприятия по предупреждению и 
ликвидации последствий чрезвычайных ситуаций и стихийных бедствий</t>
  </si>
  <si>
    <t>Предупреждение и ликвидация последствий 
чрезвычайных ситуаций и стихийных бедствий природного и техногенного характера</t>
  </si>
  <si>
    <t>Функционирование органов в сфере 
национальной безопасности, правоохранительной деятельности и обороны</t>
  </si>
  <si>
    <t>Подготовка населения и организаций
 к действиям в чрезвычайной ситуации в мирное и военное время</t>
  </si>
  <si>
    <t>0501</t>
  </si>
  <si>
    <t>Жилищное хозяйство</t>
  </si>
  <si>
    <t>7950000</t>
  </si>
  <si>
    <t>Целевые программы муниципальных
образований</t>
  </si>
  <si>
    <t>0503</t>
  </si>
  <si>
    <t>Благоустройство</t>
  </si>
  <si>
    <t>6000000</t>
  </si>
  <si>
    <t>Уличное освещение</t>
  </si>
  <si>
    <t>6000100</t>
  </si>
  <si>
    <t>6000200</t>
  </si>
  <si>
    <t>Музеи и постоянные выписки</t>
  </si>
  <si>
    <t>Проведение выборов и референдумов</t>
  </si>
  <si>
    <t>0107</t>
  </si>
  <si>
    <t>0200000</t>
  </si>
  <si>
    <t>Проведение выборов в представительные органы муниципального образования</t>
  </si>
  <si>
    <t>0200002</t>
  </si>
  <si>
    <t>Другие вопросы в области культуры, кинематографии средств массовой информации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</si>
  <si>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</si>
  <si>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</si>
  <si>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Выполнение функций государственными органами</t>
  </si>
  <si>
    <t>012</t>
  </si>
  <si>
    <t>Организация и содержание мест захоронения</t>
  </si>
  <si>
    <t>6000400</t>
  </si>
  <si>
    <t>Мероприятия по землеустройству и землепользованию</t>
  </si>
  <si>
    <t>0412</t>
  </si>
  <si>
    <t>3400300</t>
  </si>
  <si>
    <t>3500300</t>
  </si>
  <si>
    <t xml:space="preserve">Безвозмездные перечисления организациям, за исключением государственных и муниципальных организаций  </t>
  </si>
  <si>
    <t>Ведомственная структура расходов</t>
  </si>
  <si>
    <t>За счет собственных доходов поселения</t>
  </si>
  <si>
    <t>за счет поступлений из бюджетов другого уровня</t>
  </si>
  <si>
    <t>2 00 00000 00 0000 000</t>
  </si>
  <si>
    <t>БЕЗВОЗМЕЗДНЫЕ ПОСТУПЛЕНИЯ</t>
  </si>
  <si>
    <t>Безвозмездные поступления</t>
  </si>
  <si>
    <t>Сумма (тыс. руб.)</t>
  </si>
  <si>
    <t xml:space="preserve">к решению Совета депутатов </t>
  </si>
  <si>
    <t>0804</t>
  </si>
  <si>
    <t>0111</t>
  </si>
  <si>
    <t>0113</t>
  </si>
  <si>
    <t xml:space="preserve"> </t>
  </si>
  <si>
    <t>Другие общегосударственные вопросы</t>
  </si>
  <si>
    <t>Код      классификации</t>
  </si>
  <si>
    <t>Источники                         доходов</t>
  </si>
  <si>
    <t>2 02 00000 00 0000 000</t>
  </si>
  <si>
    <t>2 02 01001 00 0000 151</t>
  </si>
  <si>
    <t>Дотации на выравнивание бюджетной обеспеченности</t>
  </si>
  <si>
    <t>2 02 04999 00 0000 151</t>
  </si>
  <si>
    <t>Сумма     (тыс. руб.)</t>
  </si>
  <si>
    <t xml:space="preserve">Распределение бюджетных ассигнований по разделам,подразделам, целевым статьям и видам расходов классификации расходов бюджета </t>
  </si>
  <si>
    <t>Приложение №6</t>
  </si>
  <si>
    <t>Прочие межбюджетные трансферты (на компенсацию выпадающих доходов организациям, предоставляющим населению услуги теплоснабжения по тарифам, не обеспечивающим возмещение издержек)</t>
  </si>
  <si>
    <t xml:space="preserve">на 2012 год </t>
  </si>
  <si>
    <t xml:space="preserve">муниципального образования  "Нежновское сельское поселение" </t>
  </si>
  <si>
    <t>Другие вопросы в области культуры, кинематографии</t>
  </si>
  <si>
    <t>Национальная экономика</t>
  </si>
  <si>
    <t>Связь и информатика</t>
  </si>
  <si>
    <t>0410</t>
  </si>
  <si>
    <t xml:space="preserve">МО «Нежновское сельское поселение» </t>
  </si>
  <si>
    <t>Администрация МО "Нежновское сельское поселение"</t>
  </si>
  <si>
    <t>муниципального образования "Нежновское сельское поселение" на 2012 год</t>
  </si>
  <si>
    <t>0400</t>
  </si>
  <si>
    <t>Информационные технологии и связь</t>
  </si>
  <si>
    <t>3300000</t>
  </si>
  <si>
    <t>Отдельные мероприятия в области информационно-коммуникационных технологий и связи</t>
  </si>
  <si>
    <t>3300200</t>
  </si>
  <si>
    <t xml:space="preserve">Мероприятия в сфере культуры, кинематографии </t>
  </si>
  <si>
    <t>Прочие выплаты по обязательствам государства</t>
  </si>
  <si>
    <t>0920305</t>
  </si>
  <si>
    <t>Выполнение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</si>
  <si>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</si>
  <si>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и межбюджетные трасферты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</si>
  <si>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Иные межбюджетные трансферты </t>
  </si>
  <si>
    <t>017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</si>
  <si>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</si>
  <si>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</si>
  <si>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5210000</t>
  </si>
  <si>
    <t>5210600</t>
  </si>
  <si>
    <t>Мобилизация и вневойсковая подготовка</t>
  </si>
  <si>
    <t>Субсидии бюджетам поселений на осуществление первичного воинского учета на территориях, где отсутствуют веннские комиссариаты</t>
  </si>
  <si>
    <t>Дорожное хозяйство (дорожные фонды)</t>
  </si>
  <si>
    <t>0409</t>
  </si>
  <si>
    <t>Поддержка дорожного хозяйства</t>
  </si>
  <si>
    <t>3150200</t>
  </si>
  <si>
    <t>Содержание автомобильных дорог общего пользования</t>
  </si>
  <si>
    <t>3150203</t>
  </si>
  <si>
    <t>Содержание автомобильных дорог и инженерных сооружений на них в границах в городских округов и поселений в рамках благоустройства</t>
  </si>
  <si>
    <t>Приложение №7</t>
  </si>
  <si>
    <t>Приложение №3</t>
  </si>
  <si>
    <t>Средства бюджетам муницмпальных образований на подготовку и проведение мероприятий, посвященных Дню образования Ленинградской области</t>
  </si>
  <si>
    <t>Иные межбюджетные трансферты бюджетам бюджетной системы</t>
  </si>
  <si>
    <t>0920300</t>
  </si>
  <si>
    <t>2 02 04000 00 0000 000</t>
  </si>
  <si>
    <t>Иные межбюджетные трансферты</t>
  </si>
  <si>
    <t>в 2012 году</t>
  </si>
  <si>
    <t>Поддержка муниципальных образований ЛО по развитию общественной инфраструктуры муниципального значения в ЛО</t>
  </si>
  <si>
    <t>№ 33 от 19 декабря 2012года</t>
  </si>
  <si>
    <t>№ 33 от 19.12.2012г.</t>
  </si>
  <si>
    <t>№ 33 от 19.12.2012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</si>
</sst>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[$-FC19]d\ mmmm\ yyyy\ &quot;г.&quot;"/>
    <numFmt numFmtId="181" formatCode="0000"/>
  </numFmts>
  <fonts count="26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178" fontId="21" fillId="0" borderId="10" xfId="0" applyNumberFormat="1" applyFont="1" applyBorder="1" applyAlignment="1">
      <alignment/>
    </xf>
    <xf numFmtId="49" fontId="22" fillId="0" borderId="10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178" fontId="21" fillId="0" borderId="1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wrapText="1"/>
    </xf>
    <xf numFmtId="173" fontId="19" fillId="0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center" wrapText="1"/>
    </xf>
    <xf numFmtId="173" fontId="22" fillId="0" borderId="10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173" fontId="20" fillId="0" borderId="10" xfId="0" applyNumberFormat="1" applyFont="1" applyFill="1" applyBorder="1" applyAlignment="1">
      <alignment horizontal="right" wrapText="1"/>
    </xf>
    <xf numFmtId="173" fontId="20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173" fontId="21" fillId="0" borderId="10" xfId="0" applyNumberFormat="1" applyFont="1" applyFill="1" applyBorder="1" applyAlignment="1">
      <alignment horizontal="right" wrapText="1"/>
    </xf>
    <xf numFmtId="49" fontId="19" fillId="0" borderId="10" xfId="0" applyNumberFormat="1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173" fontId="22" fillId="0" borderId="0" xfId="0" applyNumberFormat="1" applyFont="1" applyAlignment="1">
      <alignment/>
    </xf>
    <xf numFmtId="173" fontId="19" fillId="0" borderId="0" xfId="0" applyNumberFormat="1" applyFont="1" applyAlignment="1">
      <alignment/>
    </xf>
    <xf numFmtId="0" fontId="2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6" borderId="10" xfId="0" applyFont="1" applyFill="1" applyBorder="1" applyAlignment="1">
      <alignment wrapText="1"/>
    </xf>
    <xf numFmtId="173" fontId="22" fillId="0" borderId="11" xfId="0" applyNumberFormat="1" applyFont="1" applyFill="1" applyBorder="1" applyAlignment="1">
      <alignment horizontal="right" wrapText="1"/>
    </xf>
    <xf numFmtId="173" fontId="19" fillId="0" borderId="11" xfId="0" applyNumberFormat="1" applyFont="1" applyFill="1" applyBorder="1" applyAlignment="1">
      <alignment horizontal="right" wrapText="1"/>
    </xf>
    <xf numFmtId="178" fontId="19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 horizontal="left" wrapText="1"/>
    </xf>
    <xf numFmtId="178" fontId="19" fillId="0" borderId="11" xfId="0" applyNumberFormat="1" applyFont="1" applyBorder="1" applyAlignment="1">
      <alignment/>
    </xf>
    <xf numFmtId="173" fontId="19" fillId="0" borderId="10" xfId="0" applyNumberFormat="1" applyFont="1" applyBorder="1" applyAlignment="1">
      <alignment/>
    </xf>
    <xf numFmtId="49" fontId="21" fillId="0" borderId="10" xfId="0" applyNumberFormat="1" applyFont="1" applyFill="1" applyBorder="1" applyAlignment="1">
      <alignment wrapText="1"/>
    </xf>
    <xf numFmtId="173" fontId="21" fillId="0" borderId="11" xfId="0" applyNumberFormat="1" applyFont="1" applyFill="1" applyBorder="1" applyAlignment="1">
      <alignment horizontal="right" wrapText="1"/>
    </xf>
    <xf numFmtId="0" fontId="21" fillId="0" borderId="0" xfId="0" applyFont="1" applyFill="1" applyAlignment="1">
      <alignment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49" fontId="19" fillId="0" borderId="10" xfId="0" applyNumberFormat="1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vertical="justify"/>
    </xf>
    <xf numFmtId="0" fontId="19" fillId="0" borderId="10" xfId="0" applyFont="1" applyBorder="1" applyAlignment="1">
      <alignment vertical="justify" wrapText="1"/>
    </xf>
    <xf numFmtId="173" fontId="19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181" fontId="21" fillId="0" borderId="10" xfId="0" applyNumberFormat="1" applyFont="1" applyFill="1" applyBorder="1" applyAlignment="1">
      <alignment horizontal="left" wrapText="1"/>
    </xf>
    <xf numFmtId="181" fontId="19" fillId="0" borderId="10" xfId="0" applyNumberFormat="1" applyFont="1" applyFill="1" applyBorder="1" applyAlignment="1">
      <alignment horizontal="left" wrapText="1"/>
    </xf>
    <xf numFmtId="0" fontId="19" fillId="0" borderId="13" xfId="0" applyFont="1" applyFill="1" applyBorder="1" applyAlignment="1">
      <alignment wrapText="1"/>
    </xf>
    <xf numFmtId="0" fontId="19" fillId="0" borderId="13" xfId="0" applyFont="1" applyFill="1" applyBorder="1" applyAlignment="1">
      <alignment horizontal="center" wrapText="1"/>
    </xf>
    <xf numFmtId="181" fontId="19" fillId="0" borderId="13" xfId="0" applyNumberFormat="1" applyFont="1" applyFill="1" applyBorder="1" applyAlignment="1">
      <alignment horizontal="center" wrapText="1"/>
    </xf>
    <xf numFmtId="0" fontId="19" fillId="0" borderId="14" xfId="0" applyFont="1" applyBorder="1" applyAlignment="1">
      <alignment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49" fontId="21" fillId="0" borderId="10" xfId="0" applyNumberFormat="1" applyFont="1" applyBorder="1" applyAlignment="1">
      <alignment/>
    </xf>
    <xf numFmtId="178" fontId="21" fillId="0" borderId="11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left"/>
    </xf>
    <xf numFmtId="0" fontId="21" fillId="0" borderId="11" xfId="0" applyFont="1" applyBorder="1" applyAlignment="1">
      <alignment/>
    </xf>
    <xf numFmtId="0" fontId="19" fillId="0" borderId="10" xfId="0" applyNumberFormat="1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wrapText="1"/>
    </xf>
    <xf numFmtId="181" fontId="19" fillId="0" borderId="13" xfId="0" applyNumberFormat="1" applyFont="1" applyFill="1" applyBorder="1" applyAlignment="1">
      <alignment horizontal="left" wrapText="1"/>
    </xf>
    <xf numFmtId="173" fontId="22" fillId="0" borderId="13" xfId="0" applyNumberFormat="1" applyFont="1" applyFill="1" applyBorder="1" applyAlignment="1">
      <alignment horizontal="right" wrapText="1"/>
    </xf>
    <xf numFmtId="173" fontId="25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178" fontId="19" fillId="0" borderId="10" xfId="0" applyNumberFormat="1" applyFont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right" wrapText="1"/>
    </xf>
    <xf numFmtId="173" fontId="21" fillId="0" borderId="15" xfId="0" applyNumberFormat="1" applyFont="1" applyFill="1" applyBorder="1" applyAlignment="1">
      <alignment horizontal="right" wrapText="1"/>
    </xf>
    <xf numFmtId="178" fontId="25" fillId="0" borderId="10" xfId="0" applyNumberFormat="1" applyFont="1" applyFill="1" applyBorder="1" applyAlignment="1">
      <alignment/>
    </xf>
    <xf numFmtId="0" fontId="25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27.28125" style="1" bestFit="1" customWidth="1"/>
    <col min="2" max="2" width="35.00390625" style="1" bestFit="1" customWidth="1"/>
    <col min="3" max="3" width="14.7109375" style="1" customWidth="1"/>
    <col min="4" max="4" width="6.00390625" style="1" hidden="1" customWidth="1"/>
    <col min="5" max="16384" width="9.140625" style="1" customWidth="1"/>
  </cols>
  <sheetData>
    <row r="1" ht="18.75">
      <c r="C1" s="57" t="s">
        <v>159</v>
      </c>
    </row>
    <row r="2" ht="18.75">
      <c r="C2" s="4" t="s">
        <v>107</v>
      </c>
    </row>
    <row r="3" ht="18.75">
      <c r="C3" s="4" t="s">
        <v>129</v>
      </c>
    </row>
    <row r="4" ht="18.75">
      <c r="C4" s="4" t="s">
        <v>169</v>
      </c>
    </row>
    <row r="5" spans="3:4" ht="18.75">
      <c r="C5" s="4"/>
      <c r="D5" s="4"/>
    </row>
    <row r="6" spans="2:4" ht="18.75">
      <c r="B6" s="3" t="s">
        <v>104</v>
      </c>
      <c r="D6" s="4"/>
    </row>
    <row r="7" spans="2:4" ht="18.75">
      <c r="B7" s="3" t="s">
        <v>165</v>
      </c>
      <c r="D7" s="4"/>
    </row>
    <row r="9" spans="1:3" ht="37.5">
      <c r="A9" s="53" t="s">
        <v>113</v>
      </c>
      <c r="B9" s="53" t="s">
        <v>114</v>
      </c>
      <c r="C9" s="53" t="s">
        <v>106</v>
      </c>
    </row>
    <row r="10" spans="1:3" ht="18.75">
      <c r="A10" s="53">
        <v>1</v>
      </c>
      <c r="B10" s="53">
        <v>2</v>
      </c>
      <c r="C10" s="53">
        <v>3</v>
      </c>
    </row>
    <row r="11" spans="1:3" ht="18.75">
      <c r="A11" s="54" t="s">
        <v>103</v>
      </c>
      <c r="B11" s="55" t="s">
        <v>105</v>
      </c>
      <c r="C11" s="56">
        <f>C12+C15</f>
        <v>1190.1</v>
      </c>
    </row>
    <row r="12" spans="1:3" ht="130.5" customHeight="1">
      <c r="A12" s="54" t="s">
        <v>115</v>
      </c>
      <c r="B12" s="55" t="s">
        <v>150</v>
      </c>
      <c r="C12" s="56">
        <v>95.3</v>
      </c>
    </row>
    <row r="13" spans="1:3" ht="1.5" customHeight="1" hidden="1">
      <c r="A13" s="54" t="s">
        <v>116</v>
      </c>
      <c r="B13" s="55" t="s">
        <v>117</v>
      </c>
      <c r="C13" s="56">
        <v>4385.6</v>
      </c>
    </row>
    <row r="14" spans="1:3" ht="146.25" customHeight="1" hidden="1">
      <c r="A14" s="54" t="s">
        <v>118</v>
      </c>
      <c r="B14" s="31" t="s">
        <v>122</v>
      </c>
      <c r="C14" s="56">
        <v>5500</v>
      </c>
    </row>
    <row r="15" spans="1:3" ht="37.5">
      <c r="A15" s="78" t="s">
        <v>163</v>
      </c>
      <c r="B15" s="31" t="s">
        <v>164</v>
      </c>
      <c r="C15" s="79">
        <v>1094.8</v>
      </c>
    </row>
  </sheetData>
  <printOptions/>
  <pageMargins left="1.062992125984252" right="0.3149606299212598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47.28125" style="1" customWidth="1"/>
    <col min="2" max="2" width="4.57421875" style="1" hidden="1" customWidth="1"/>
    <col min="3" max="3" width="9.00390625" style="1" customWidth="1"/>
    <col min="4" max="4" width="8.57421875" style="1" customWidth="1"/>
    <col min="5" max="5" width="13.8515625" style="1" customWidth="1"/>
    <col min="6" max="6" width="4.421875" style="1" bestFit="1" customWidth="1"/>
    <col min="7" max="7" width="11.28125" style="1" customWidth="1"/>
    <col min="8" max="8" width="13.57421875" style="1" customWidth="1"/>
    <col min="9" max="9" width="12.140625" style="1" customWidth="1"/>
    <col min="10" max="16384" width="9.140625" style="1" customWidth="1"/>
  </cols>
  <sheetData>
    <row r="1" spans="5:7" ht="18.75">
      <c r="E1" s="57" t="s">
        <v>121</v>
      </c>
      <c r="F1" s="11"/>
      <c r="G1" s="12"/>
    </row>
    <row r="2" spans="5:7" ht="18.75">
      <c r="E2" s="4" t="s">
        <v>107</v>
      </c>
      <c r="F2" s="12"/>
      <c r="G2" s="12"/>
    </row>
    <row r="3" spans="5:7" ht="18.75">
      <c r="E3" s="4" t="s">
        <v>129</v>
      </c>
      <c r="F3" s="12"/>
      <c r="G3" s="12"/>
    </row>
    <row r="4" spans="5:7" ht="18.75">
      <c r="E4" s="4" t="s">
        <v>168</v>
      </c>
      <c r="F4" s="12"/>
      <c r="G4" s="12"/>
    </row>
    <row r="5" spans="5:7" ht="18.75">
      <c r="E5" s="58"/>
      <c r="F5" s="12"/>
      <c r="G5" s="12"/>
    </row>
    <row r="6" spans="1:7" ht="56.25" customHeight="1">
      <c r="A6" s="85" t="s">
        <v>120</v>
      </c>
      <c r="B6" s="85"/>
      <c r="C6" s="85"/>
      <c r="D6" s="85"/>
      <c r="E6" s="85"/>
      <c r="F6" s="13"/>
      <c r="G6" s="13"/>
    </row>
    <row r="7" spans="1:7" ht="18.75">
      <c r="A7" s="84" t="s">
        <v>124</v>
      </c>
      <c r="B7" s="84"/>
      <c r="C7" s="84"/>
      <c r="D7" s="84"/>
      <c r="E7" s="84"/>
      <c r="F7" s="14"/>
      <c r="G7" s="14"/>
    </row>
    <row r="8" spans="1:5" ht="18.75">
      <c r="A8" s="84" t="s">
        <v>123</v>
      </c>
      <c r="B8" s="84"/>
      <c r="C8" s="84"/>
      <c r="D8" s="84"/>
      <c r="E8" s="84"/>
    </row>
    <row r="10" spans="1:5" ht="33" customHeight="1">
      <c r="A10" s="51" t="s">
        <v>4</v>
      </c>
      <c r="B10" s="51" t="s">
        <v>9</v>
      </c>
      <c r="C10" s="51" t="s">
        <v>6</v>
      </c>
      <c r="D10" s="51" t="s">
        <v>7</v>
      </c>
      <c r="E10" s="18" t="s">
        <v>106</v>
      </c>
    </row>
    <row r="11" spans="1:5" ht="18.75">
      <c r="A11" s="15"/>
      <c r="B11" s="16"/>
      <c r="C11" s="48" t="s">
        <v>42</v>
      </c>
      <c r="D11" s="48" t="s">
        <v>42</v>
      </c>
      <c r="E11" s="17"/>
    </row>
    <row r="12" spans="1:5" ht="18.75">
      <c r="A12" s="16" t="s">
        <v>41</v>
      </c>
      <c r="B12" s="18"/>
      <c r="C12" s="48" t="s">
        <v>42</v>
      </c>
      <c r="D12" s="48" t="s">
        <v>42</v>
      </c>
      <c r="E12" s="19">
        <f>E13+E20+E23+E27+E18</f>
        <v>7164.1</v>
      </c>
    </row>
    <row r="13" spans="1:6" s="2" customFormat="1" ht="18.75" customHeight="1">
      <c r="A13" s="20" t="s">
        <v>43</v>
      </c>
      <c r="B13" s="21">
        <v>912</v>
      </c>
      <c r="C13" s="35" t="s">
        <v>44</v>
      </c>
      <c r="D13" s="35"/>
      <c r="E13" s="22">
        <f>SUM(E15+E16+E17+E14)</f>
        <v>3752</v>
      </c>
      <c r="F13" s="23"/>
    </row>
    <row r="14" spans="1:5" s="30" customFormat="1" ht="94.5" customHeight="1">
      <c r="A14" s="61" t="s">
        <v>141</v>
      </c>
      <c r="B14" s="73"/>
      <c r="C14" s="74"/>
      <c r="D14" s="75">
        <v>103</v>
      </c>
      <c r="E14" s="76">
        <v>25</v>
      </c>
    </row>
    <row r="15" spans="1:5" s="5" customFormat="1" ht="116.25" customHeight="1">
      <c r="A15" s="24" t="s">
        <v>45</v>
      </c>
      <c r="B15" s="25">
        <v>912</v>
      </c>
      <c r="C15" s="42" t="s">
        <v>44</v>
      </c>
      <c r="D15" s="42" t="s">
        <v>46</v>
      </c>
      <c r="E15" s="26">
        <v>3616</v>
      </c>
    </row>
    <row r="16" spans="1:5" ht="18" customHeight="1">
      <c r="A16" s="16" t="s">
        <v>53</v>
      </c>
      <c r="B16" s="18">
        <v>912</v>
      </c>
      <c r="C16" s="48" t="s">
        <v>44</v>
      </c>
      <c r="D16" s="50" t="s">
        <v>109</v>
      </c>
      <c r="E16" s="17">
        <v>20</v>
      </c>
    </row>
    <row r="17" spans="1:5" ht="18" customHeight="1">
      <c r="A17" s="16" t="s">
        <v>43</v>
      </c>
      <c r="B17" s="18">
        <v>912</v>
      </c>
      <c r="C17" s="48" t="s">
        <v>44</v>
      </c>
      <c r="D17" s="50" t="s">
        <v>110</v>
      </c>
      <c r="E17" s="17">
        <v>91</v>
      </c>
    </row>
    <row r="18" spans="1:5" ht="18" customHeight="1">
      <c r="A18" s="16" t="s">
        <v>29</v>
      </c>
      <c r="B18" s="18"/>
      <c r="C18" s="60">
        <v>200</v>
      </c>
      <c r="D18" s="50"/>
      <c r="E18" s="17">
        <v>95.3</v>
      </c>
    </row>
    <row r="19" spans="1:5" ht="36.75" customHeight="1">
      <c r="A19" s="16" t="s">
        <v>149</v>
      </c>
      <c r="B19" s="18"/>
      <c r="C19" s="60">
        <v>200</v>
      </c>
      <c r="D19" s="50" t="s">
        <v>63</v>
      </c>
      <c r="E19" s="17">
        <v>95.3</v>
      </c>
    </row>
    <row r="20" spans="1:5" ht="21.75" customHeight="1">
      <c r="A20" s="32" t="s">
        <v>126</v>
      </c>
      <c r="B20" s="18"/>
      <c r="C20" s="60">
        <v>400</v>
      </c>
      <c r="D20" s="50"/>
      <c r="E20" s="19">
        <v>155</v>
      </c>
    </row>
    <row r="21" spans="1:5" ht="71.25" customHeight="1">
      <c r="A21" s="16" t="s">
        <v>157</v>
      </c>
      <c r="B21" s="18"/>
      <c r="C21" s="60">
        <v>400</v>
      </c>
      <c r="D21" s="50" t="s">
        <v>152</v>
      </c>
      <c r="E21" s="17">
        <v>150</v>
      </c>
    </row>
    <row r="22" spans="1:5" ht="18" customHeight="1">
      <c r="A22" s="16" t="s">
        <v>127</v>
      </c>
      <c r="B22" s="18"/>
      <c r="C22" s="60">
        <v>400</v>
      </c>
      <c r="D22" s="50" t="s">
        <v>128</v>
      </c>
      <c r="E22" s="17">
        <v>5</v>
      </c>
    </row>
    <row r="23" spans="1:5" s="30" customFormat="1" ht="18.75">
      <c r="A23" s="28" t="s">
        <v>10</v>
      </c>
      <c r="B23" s="29">
        <v>912</v>
      </c>
      <c r="C23" s="8" t="s">
        <v>11</v>
      </c>
      <c r="D23" s="8"/>
      <c r="E23" s="19">
        <v>826.3</v>
      </c>
    </row>
    <row r="24" spans="1:5" ht="18.75" customHeight="1">
      <c r="A24" s="15" t="s">
        <v>73</v>
      </c>
      <c r="B24" s="18">
        <v>912</v>
      </c>
      <c r="C24" s="50" t="s">
        <v>11</v>
      </c>
      <c r="D24" s="50" t="s">
        <v>72</v>
      </c>
      <c r="E24" s="17">
        <v>0</v>
      </c>
    </row>
    <row r="25" spans="1:5" ht="18.75" customHeight="1" hidden="1">
      <c r="A25" s="15" t="s">
        <v>12</v>
      </c>
      <c r="B25" s="18">
        <v>912</v>
      </c>
      <c r="C25" s="50" t="s">
        <v>11</v>
      </c>
      <c r="D25" s="50" t="s">
        <v>13</v>
      </c>
      <c r="E25" s="17">
        <v>0</v>
      </c>
    </row>
    <row r="26" spans="1:5" ht="18.75" customHeight="1">
      <c r="A26" s="15" t="s">
        <v>77</v>
      </c>
      <c r="B26" s="18">
        <v>912</v>
      </c>
      <c r="C26" s="50" t="s">
        <v>11</v>
      </c>
      <c r="D26" s="50" t="s">
        <v>76</v>
      </c>
      <c r="E26" s="17">
        <v>826.3</v>
      </c>
    </row>
    <row r="27" spans="1:6" s="30" customFormat="1" ht="38.25" customHeight="1">
      <c r="A27" s="32" t="s">
        <v>40</v>
      </c>
      <c r="B27" s="29">
        <v>912</v>
      </c>
      <c r="C27" s="9" t="s">
        <v>15</v>
      </c>
      <c r="D27" s="9"/>
      <c r="E27" s="19">
        <v>2335.5</v>
      </c>
      <c r="F27" s="33"/>
    </row>
    <row r="28" spans="1:6" ht="19.5" customHeight="1">
      <c r="A28" s="16" t="s">
        <v>26</v>
      </c>
      <c r="B28" s="18">
        <v>912</v>
      </c>
      <c r="C28" s="48" t="s">
        <v>15</v>
      </c>
      <c r="D28" s="48" t="s">
        <v>27</v>
      </c>
      <c r="E28" s="17">
        <v>2326.9</v>
      </c>
      <c r="F28" s="34"/>
    </row>
    <row r="29" spans="1:6" ht="32.25" customHeight="1">
      <c r="A29" s="16" t="s">
        <v>125</v>
      </c>
      <c r="B29" s="18"/>
      <c r="C29" s="48" t="s">
        <v>15</v>
      </c>
      <c r="D29" s="59">
        <v>804</v>
      </c>
      <c r="E29" s="17">
        <v>8.6</v>
      </c>
      <c r="F29" s="34"/>
    </row>
  </sheetData>
  <sheetProtection/>
  <mergeCells count="3">
    <mergeCell ref="A8:E8"/>
    <mergeCell ref="A7:E7"/>
    <mergeCell ref="A6:E6"/>
  </mergeCells>
  <printOptions/>
  <pageMargins left="0.984251968503937" right="0.3937007874015748" top="0.7086614173228347" bottom="0.7480314960629921" header="0.2755905511811024" footer="0.35433070866141736"/>
  <pageSetup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tabSelected="1" view="pageBreakPreview" zoomScaleSheetLayoutView="100" workbookViewId="0" topLeftCell="A26">
      <selection activeCell="G4" sqref="G4"/>
    </sheetView>
  </sheetViews>
  <sheetFormatPr defaultColWidth="9.140625" defaultRowHeight="12.75"/>
  <cols>
    <col min="1" max="1" width="46.140625" style="1" customWidth="1"/>
    <col min="2" max="2" width="8.28125" style="1" customWidth="1"/>
    <col min="3" max="3" width="9.140625" style="1" customWidth="1"/>
    <col min="4" max="4" width="8.421875" style="1" customWidth="1"/>
    <col min="5" max="5" width="12.7109375" style="1" customWidth="1"/>
    <col min="6" max="6" width="6.28125" style="1" customWidth="1"/>
    <col min="7" max="7" width="15.28125" style="1" customWidth="1"/>
    <col min="8" max="8" width="10.421875" style="1" hidden="1" customWidth="1"/>
    <col min="9" max="9" width="0" style="1" hidden="1" customWidth="1"/>
    <col min="10" max="10" width="4.00390625" style="1" customWidth="1"/>
    <col min="11" max="16384" width="9.140625" style="1" customWidth="1"/>
  </cols>
  <sheetData>
    <row r="1" ht="18.75">
      <c r="G1" s="57" t="s">
        <v>158</v>
      </c>
    </row>
    <row r="2" ht="18.75">
      <c r="G2" s="4" t="s">
        <v>107</v>
      </c>
    </row>
    <row r="3" ht="18.75">
      <c r="G3" s="4" t="s">
        <v>129</v>
      </c>
    </row>
    <row r="4" ht="18.75">
      <c r="G4" s="4" t="s">
        <v>167</v>
      </c>
    </row>
    <row r="5" ht="18.75">
      <c r="G5" s="58"/>
    </row>
    <row r="6" spans="1:9" ht="18.75">
      <c r="A6" s="84" t="s">
        <v>100</v>
      </c>
      <c r="B6" s="84"/>
      <c r="C6" s="84"/>
      <c r="D6" s="84"/>
      <c r="E6" s="84"/>
      <c r="F6" s="84"/>
      <c r="G6" s="84"/>
      <c r="H6" s="84"/>
      <c r="I6" s="84"/>
    </row>
    <row r="7" spans="1:9" ht="18.75">
      <c r="A7" s="84" t="s">
        <v>131</v>
      </c>
      <c r="B7" s="84"/>
      <c r="C7" s="84"/>
      <c r="D7" s="84"/>
      <c r="E7" s="84"/>
      <c r="F7" s="84"/>
      <c r="G7" s="84"/>
      <c r="H7" s="84"/>
      <c r="I7" s="84"/>
    </row>
    <row r="8" ht="18.75">
      <c r="H8" s="1" t="s">
        <v>3</v>
      </c>
    </row>
    <row r="9" ht="18.75" hidden="1"/>
    <row r="10" spans="1:9" ht="37.5" customHeight="1">
      <c r="A10" s="37" t="s">
        <v>4</v>
      </c>
      <c r="B10" s="37" t="s">
        <v>9</v>
      </c>
      <c r="C10" s="37" t="s">
        <v>6</v>
      </c>
      <c r="D10" s="37" t="s">
        <v>7</v>
      </c>
      <c r="E10" s="37" t="s">
        <v>5</v>
      </c>
      <c r="F10" s="37" t="s">
        <v>8</v>
      </c>
      <c r="G10" s="18" t="s">
        <v>119</v>
      </c>
      <c r="H10" s="38" t="s">
        <v>101</v>
      </c>
      <c r="I10" s="38" t="s">
        <v>102</v>
      </c>
    </row>
    <row r="11" spans="1:9" ht="18.75">
      <c r="A11" s="15"/>
      <c r="B11" s="16"/>
      <c r="C11" s="16" t="s">
        <v>42</v>
      </c>
      <c r="D11" s="16" t="s">
        <v>42</v>
      </c>
      <c r="E11" s="16" t="s">
        <v>42</v>
      </c>
      <c r="F11" s="16" t="s">
        <v>42</v>
      </c>
      <c r="G11" s="17"/>
      <c r="H11" s="15"/>
      <c r="I11" s="15"/>
    </row>
    <row r="12" spans="1:9" ht="37.5">
      <c r="A12" s="32" t="s">
        <v>130</v>
      </c>
      <c r="B12" s="29">
        <v>908</v>
      </c>
      <c r="C12" s="16" t="s">
        <v>42</v>
      </c>
      <c r="D12" s="16" t="s">
        <v>42</v>
      </c>
      <c r="E12" s="16" t="s">
        <v>42</v>
      </c>
      <c r="F12" s="48" t="s">
        <v>42</v>
      </c>
      <c r="G12" s="22">
        <f>G13+G47+G71+G86+G42</f>
        <v>7164.1</v>
      </c>
      <c r="H12" s="39" t="e">
        <f>SUM(H13+H55+H60+H68+H71+#REF!+H86+#REF!+#REF!+H47+#REF!)</f>
        <v>#REF!</v>
      </c>
      <c r="I12" s="19" t="e">
        <f>SUM(I13+I55+I60+I68+I71+#REF!+I86+#REF!+#REF!)</f>
        <v>#REF!</v>
      </c>
    </row>
    <row r="13" spans="1:9" ht="18.75" customHeight="1">
      <c r="A13" s="16" t="s">
        <v>43</v>
      </c>
      <c r="B13" s="18"/>
      <c r="C13" s="16" t="s">
        <v>44</v>
      </c>
      <c r="D13" s="16"/>
      <c r="E13" s="16" t="s">
        <v>42</v>
      </c>
      <c r="F13" s="48" t="s">
        <v>42</v>
      </c>
      <c r="G13" s="26">
        <f>G21+G38+G34+G18</f>
        <v>3752.0000000000005</v>
      </c>
      <c r="H13" s="40">
        <f>SUM(H14+H21+H27+H34)</f>
        <v>3259.5</v>
      </c>
      <c r="I13" s="17">
        <f>SUM(I14+I21+I27+I34)</f>
        <v>0</v>
      </c>
    </row>
    <row r="14" spans="1:9" ht="93.75" hidden="1">
      <c r="A14" s="31" t="s">
        <v>18</v>
      </c>
      <c r="B14" s="18"/>
      <c r="C14" s="27" t="s">
        <v>44</v>
      </c>
      <c r="D14" s="27" t="s">
        <v>16</v>
      </c>
      <c r="E14" s="27"/>
      <c r="F14" s="50"/>
      <c r="G14" s="26">
        <f aca="true" t="shared" si="0" ref="G14:I15">SUM(G15)</f>
        <v>0</v>
      </c>
      <c r="H14" s="40">
        <f>SUM(H15)</f>
        <v>0</v>
      </c>
      <c r="I14" s="17">
        <f t="shared" si="0"/>
        <v>0</v>
      </c>
    </row>
    <row r="15" spans="1:9" ht="93.75" hidden="1">
      <c r="A15" s="16" t="s">
        <v>47</v>
      </c>
      <c r="B15" s="18"/>
      <c r="C15" s="27" t="s">
        <v>44</v>
      </c>
      <c r="D15" s="27" t="s">
        <v>16</v>
      </c>
      <c r="E15" s="27" t="s">
        <v>48</v>
      </c>
      <c r="F15" s="50"/>
      <c r="G15" s="26">
        <f t="shared" si="0"/>
        <v>0</v>
      </c>
      <c r="H15" s="40">
        <f>SUM(H16)</f>
        <v>0</v>
      </c>
      <c r="I15" s="17">
        <f t="shared" si="0"/>
        <v>0</v>
      </c>
    </row>
    <row r="16" spans="1:9" ht="37.5" hidden="1">
      <c r="A16" s="16" t="s">
        <v>21</v>
      </c>
      <c r="B16" s="18"/>
      <c r="C16" s="27" t="s">
        <v>44</v>
      </c>
      <c r="D16" s="27" t="s">
        <v>16</v>
      </c>
      <c r="E16" s="27" t="s">
        <v>19</v>
      </c>
      <c r="F16" s="50"/>
      <c r="G16" s="26">
        <f>SUM(H16:I16)</f>
        <v>0</v>
      </c>
      <c r="H16" s="40">
        <f>SUM(H17)</f>
        <v>0</v>
      </c>
      <c r="I16" s="17">
        <f>SUM(I17)</f>
        <v>0</v>
      </c>
    </row>
    <row r="17" spans="1:9" ht="37.5" hidden="1">
      <c r="A17" s="16" t="s">
        <v>17</v>
      </c>
      <c r="B17" s="18"/>
      <c r="C17" s="27" t="s">
        <v>44</v>
      </c>
      <c r="D17" s="27" t="s">
        <v>16</v>
      </c>
      <c r="E17" s="27" t="s">
        <v>19</v>
      </c>
      <c r="F17" s="50" t="s">
        <v>20</v>
      </c>
      <c r="G17" s="26">
        <v>0</v>
      </c>
      <c r="H17" s="40">
        <v>0</v>
      </c>
      <c r="I17" s="17">
        <v>0</v>
      </c>
    </row>
    <row r="18" spans="1:7" ht="102" customHeight="1">
      <c r="A18" s="61" t="s">
        <v>141</v>
      </c>
      <c r="B18" s="62"/>
      <c r="C18" s="63">
        <v>100</v>
      </c>
      <c r="D18" s="63">
        <v>103</v>
      </c>
      <c r="E18" s="62">
        <v>5210600</v>
      </c>
      <c r="F18" s="64"/>
      <c r="G18" s="7">
        <v>25</v>
      </c>
    </row>
    <row r="19" spans="1:7" ht="194.25" customHeight="1">
      <c r="A19" s="65" t="s">
        <v>142</v>
      </c>
      <c r="B19" s="62"/>
      <c r="C19" s="63">
        <v>100</v>
      </c>
      <c r="D19" s="63">
        <v>103</v>
      </c>
      <c r="E19" s="62">
        <v>5210600</v>
      </c>
      <c r="G19" s="7">
        <v>25</v>
      </c>
    </row>
    <row r="20" spans="1:7" ht="15.75" customHeight="1">
      <c r="A20" s="15" t="s">
        <v>143</v>
      </c>
      <c r="B20" s="62"/>
      <c r="C20" s="63">
        <v>100</v>
      </c>
      <c r="D20" s="63">
        <v>103</v>
      </c>
      <c r="E20" s="62">
        <v>5210600</v>
      </c>
      <c r="F20" s="66" t="s">
        <v>144</v>
      </c>
      <c r="G20" s="81">
        <v>25</v>
      </c>
    </row>
    <row r="21" spans="1:9" ht="112.5">
      <c r="A21" s="16" t="s">
        <v>45</v>
      </c>
      <c r="B21" s="18"/>
      <c r="C21" s="16" t="s">
        <v>44</v>
      </c>
      <c r="D21" s="16" t="s">
        <v>46</v>
      </c>
      <c r="E21" s="16" t="s">
        <v>42</v>
      </c>
      <c r="F21" s="48" t="s">
        <v>42</v>
      </c>
      <c r="G21" s="26">
        <f>G23+G25+G31</f>
        <v>3616.0000000000005</v>
      </c>
      <c r="H21" s="40">
        <f>SUM(H22,H25)</f>
        <v>3194.5</v>
      </c>
      <c r="I21" s="17">
        <f>SUM(I22,I25)</f>
        <v>0</v>
      </c>
    </row>
    <row r="22" spans="1:9" ht="93.75">
      <c r="A22" s="16" t="s">
        <v>47</v>
      </c>
      <c r="B22" s="18"/>
      <c r="C22" s="27" t="s">
        <v>44</v>
      </c>
      <c r="D22" s="16" t="s">
        <v>46</v>
      </c>
      <c r="E22" s="16" t="s">
        <v>48</v>
      </c>
      <c r="F22" s="48" t="s">
        <v>42</v>
      </c>
      <c r="G22" s="26">
        <f>G23+G25+G31</f>
        <v>3616.0000000000005</v>
      </c>
      <c r="H22" s="40">
        <f>SUM(H23)</f>
        <v>2561.2</v>
      </c>
      <c r="I22" s="17">
        <f>SUM(I23)</f>
        <v>0</v>
      </c>
    </row>
    <row r="23" spans="1:9" ht="18.75" customHeight="1">
      <c r="A23" s="16" t="s">
        <v>49</v>
      </c>
      <c r="B23" s="18"/>
      <c r="C23" s="16" t="s">
        <v>44</v>
      </c>
      <c r="D23" s="16" t="s">
        <v>46</v>
      </c>
      <c r="E23" s="27" t="s">
        <v>50</v>
      </c>
      <c r="F23" s="48" t="s">
        <v>42</v>
      </c>
      <c r="G23" s="26">
        <f>SUM(G24)</f>
        <v>2589.4</v>
      </c>
      <c r="H23" s="40">
        <f>SUM(H24)</f>
        <v>2561.2</v>
      </c>
      <c r="I23" s="17">
        <f>SUM(I24)</f>
        <v>0</v>
      </c>
    </row>
    <row r="24" spans="1:9" ht="37.5">
      <c r="A24" s="16" t="s">
        <v>17</v>
      </c>
      <c r="B24" s="18"/>
      <c r="C24" s="16" t="s">
        <v>44</v>
      </c>
      <c r="D24" s="16" t="s">
        <v>46</v>
      </c>
      <c r="E24" s="16" t="s">
        <v>50</v>
      </c>
      <c r="F24" s="48">
        <v>500</v>
      </c>
      <c r="G24" s="80">
        <v>2589.4</v>
      </c>
      <c r="H24" s="17">
        <v>2561.2</v>
      </c>
      <c r="I24" s="41">
        <v>0</v>
      </c>
    </row>
    <row r="25" spans="1:9" ht="57" customHeight="1">
      <c r="A25" s="31" t="s">
        <v>22</v>
      </c>
      <c r="B25" s="18"/>
      <c r="C25" s="16" t="s">
        <v>44</v>
      </c>
      <c r="D25" s="16" t="s">
        <v>46</v>
      </c>
      <c r="E25" s="27" t="s">
        <v>23</v>
      </c>
      <c r="F25" s="48" t="s">
        <v>42</v>
      </c>
      <c r="G25" s="26">
        <f>SUM(G26)</f>
        <v>884.7</v>
      </c>
      <c r="H25" s="40">
        <f>SUM(H26)</f>
        <v>633.3</v>
      </c>
      <c r="I25" s="17">
        <f>SUM(I26)</f>
        <v>0</v>
      </c>
    </row>
    <row r="26" spans="1:9" ht="37.5">
      <c r="A26" s="16" t="s">
        <v>17</v>
      </c>
      <c r="B26" s="18"/>
      <c r="C26" s="16" t="s">
        <v>44</v>
      </c>
      <c r="D26" s="16" t="s">
        <v>46</v>
      </c>
      <c r="E26" s="27" t="s">
        <v>23</v>
      </c>
      <c r="F26" s="48">
        <v>500</v>
      </c>
      <c r="G26" s="83">
        <v>884.7</v>
      </c>
      <c r="H26" s="15">
        <v>633.3</v>
      </c>
      <c r="I26" s="41">
        <v>0</v>
      </c>
    </row>
    <row r="27" spans="1:9" ht="37.5" hidden="1">
      <c r="A27" s="16" t="s">
        <v>83</v>
      </c>
      <c r="B27" s="18"/>
      <c r="C27" s="16" t="s">
        <v>44</v>
      </c>
      <c r="D27" s="27" t="s">
        <v>84</v>
      </c>
      <c r="E27" s="16" t="s">
        <v>42</v>
      </c>
      <c r="F27" s="48" t="s">
        <v>42</v>
      </c>
      <c r="G27" s="26">
        <f aca="true" t="shared" si="1" ref="G27:I29">SUM(G28)</f>
        <v>0</v>
      </c>
      <c r="H27" s="40">
        <f>SUM(H28)</f>
        <v>0</v>
      </c>
      <c r="I27" s="17">
        <f t="shared" si="1"/>
        <v>0</v>
      </c>
    </row>
    <row r="28" spans="1:9" ht="93.75" hidden="1">
      <c r="A28" s="16" t="s">
        <v>47</v>
      </c>
      <c r="B28" s="18"/>
      <c r="C28" s="16" t="s">
        <v>44</v>
      </c>
      <c r="D28" s="27" t="s">
        <v>84</v>
      </c>
      <c r="E28" s="27" t="s">
        <v>85</v>
      </c>
      <c r="F28" s="48" t="s">
        <v>42</v>
      </c>
      <c r="G28" s="26">
        <f t="shared" si="1"/>
        <v>0</v>
      </c>
      <c r="H28" s="40">
        <f>SUM(H29)</f>
        <v>0</v>
      </c>
      <c r="I28" s="17">
        <f t="shared" si="1"/>
        <v>0</v>
      </c>
    </row>
    <row r="29" spans="1:9" ht="56.25" hidden="1">
      <c r="A29" s="16" t="s">
        <v>86</v>
      </c>
      <c r="B29" s="18"/>
      <c r="C29" s="16" t="s">
        <v>44</v>
      </c>
      <c r="D29" s="27" t="s">
        <v>84</v>
      </c>
      <c r="E29" s="27" t="s">
        <v>87</v>
      </c>
      <c r="F29" s="48" t="s">
        <v>42</v>
      </c>
      <c r="G29" s="26">
        <f t="shared" si="1"/>
        <v>0</v>
      </c>
      <c r="H29" s="40">
        <f>SUM(H30)</f>
        <v>0</v>
      </c>
      <c r="I29" s="17">
        <f t="shared" si="1"/>
        <v>0</v>
      </c>
    </row>
    <row r="30" spans="1:9" ht="37.5" hidden="1">
      <c r="A30" s="16" t="s">
        <v>17</v>
      </c>
      <c r="B30" s="18"/>
      <c r="C30" s="16" t="s">
        <v>44</v>
      </c>
      <c r="D30" s="27" t="s">
        <v>84</v>
      </c>
      <c r="E30" s="27" t="s">
        <v>87</v>
      </c>
      <c r="F30" s="50" t="s">
        <v>20</v>
      </c>
      <c r="G30" s="7">
        <v>0</v>
      </c>
      <c r="H30" s="41">
        <v>0</v>
      </c>
      <c r="I30" s="41">
        <v>0</v>
      </c>
    </row>
    <row r="31" spans="1:9" s="5" customFormat="1" ht="18.75">
      <c r="A31" s="16" t="s">
        <v>146</v>
      </c>
      <c r="B31" s="18"/>
      <c r="C31" s="27" t="s">
        <v>44</v>
      </c>
      <c r="D31" s="27" t="s">
        <v>46</v>
      </c>
      <c r="E31" s="27" t="s">
        <v>147</v>
      </c>
      <c r="F31" s="50"/>
      <c r="G31" s="26">
        <f>G33</f>
        <v>141.9</v>
      </c>
      <c r="H31" s="71"/>
      <c r="I31" s="7"/>
    </row>
    <row r="32" spans="1:9" s="5" customFormat="1" ht="149.25" customHeight="1">
      <c r="A32" s="72" t="s">
        <v>142</v>
      </c>
      <c r="B32" s="18"/>
      <c r="C32" s="27" t="s">
        <v>44</v>
      </c>
      <c r="D32" s="27" t="s">
        <v>46</v>
      </c>
      <c r="E32" s="27" t="s">
        <v>148</v>
      </c>
      <c r="F32" s="50"/>
      <c r="G32" s="26">
        <v>141.9</v>
      </c>
      <c r="H32" s="71"/>
      <c r="I32" s="7"/>
    </row>
    <row r="33" spans="1:9" s="5" customFormat="1" ht="18.75">
      <c r="A33" s="16" t="s">
        <v>143</v>
      </c>
      <c r="B33" s="18"/>
      <c r="C33" s="27" t="s">
        <v>44</v>
      </c>
      <c r="D33" s="27" t="s">
        <v>46</v>
      </c>
      <c r="E33" s="27" t="s">
        <v>148</v>
      </c>
      <c r="F33" s="50" t="s">
        <v>144</v>
      </c>
      <c r="G33" s="26">
        <v>141.9</v>
      </c>
      <c r="H33" s="71"/>
      <c r="I33" s="7"/>
    </row>
    <row r="34" spans="1:9" ht="19.5" customHeight="1">
      <c r="A34" s="16" t="s">
        <v>53</v>
      </c>
      <c r="B34" s="18"/>
      <c r="C34" s="16" t="s">
        <v>44</v>
      </c>
      <c r="D34" s="27" t="s">
        <v>109</v>
      </c>
      <c r="E34" s="16" t="s">
        <v>42</v>
      </c>
      <c r="F34" s="48" t="s">
        <v>42</v>
      </c>
      <c r="G34" s="26">
        <f aca="true" t="shared" si="2" ref="G34:I36">SUM(G35)</f>
        <v>20</v>
      </c>
      <c r="H34" s="40">
        <f t="shared" si="2"/>
        <v>65</v>
      </c>
      <c r="I34" s="17">
        <f t="shared" si="2"/>
        <v>0</v>
      </c>
    </row>
    <row r="35" spans="1:9" ht="18.75">
      <c r="A35" s="16" t="s">
        <v>53</v>
      </c>
      <c r="B35" s="18"/>
      <c r="C35" s="16" t="s">
        <v>44</v>
      </c>
      <c r="D35" s="27" t="s">
        <v>109</v>
      </c>
      <c r="E35" s="16" t="s">
        <v>54</v>
      </c>
      <c r="F35" s="48" t="s">
        <v>42</v>
      </c>
      <c r="G35" s="26">
        <f t="shared" si="2"/>
        <v>20</v>
      </c>
      <c r="H35" s="40">
        <f t="shared" si="2"/>
        <v>65</v>
      </c>
      <c r="I35" s="17">
        <f t="shared" si="2"/>
        <v>0</v>
      </c>
    </row>
    <row r="36" spans="1:9" ht="37.5">
      <c r="A36" s="31" t="s">
        <v>24</v>
      </c>
      <c r="B36" s="18"/>
      <c r="C36" s="16" t="s">
        <v>44</v>
      </c>
      <c r="D36" s="27" t="s">
        <v>109</v>
      </c>
      <c r="E36" s="27" t="s">
        <v>25</v>
      </c>
      <c r="F36" s="50" t="s">
        <v>42</v>
      </c>
      <c r="G36" s="26">
        <f t="shared" si="2"/>
        <v>20</v>
      </c>
      <c r="H36" s="40">
        <f t="shared" si="2"/>
        <v>65</v>
      </c>
      <c r="I36" s="17">
        <f t="shared" si="2"/>
        <v>0</v>
      </c>
    </row>
    <row r="37" spans="1:9" ht="18.75" customHeight="1">
      <c r="A37" s="16" t="s">
        <v>51</v>
      </c>
      <c r="B37" s="18"/>
      <c r="C37" s="16" t="s">
        <v>44</v>
      </c>
      <c r="D37" s="27" t="s">
        <v>109</v>
      </c>
      <c r="E37" s="27" t="s">
        <v>25</v>
      </c>
      <c r="F37" s="50" t="s">
        <v>52</v>
      </c>
      <c r="G37" s="7">
        <v>20</v>
      </c>
      <c r="H37" s="41">
        <v>65</v>
      </c>
      <c r="I37" s="41">
        <v>0</v>
      </c>
    </row>
    <row r="38" spans="1:9" ht="33.75" customHeight="1">
      <c r="A38" s="16" t="s">
        <v>112</v>
      </c>
      <c r="B38" s="18"/>
      <c r="C38" s="60">
        <v>100</v>
      </c>
      <c r="D38" s="27" t="s">
        <v>110</v>
      </c>
      <c r="E38" s="27"/>
      <c r="F38" s="50"/>
      <c r="G38" s="7">
        <v>91</v>
      </c>
      <c r="H38" s="43"/>
      <c r="I38" s="41"/>
    </row>
    <row r="39" spans="1:9" ht="33" customHeight="1">
      <c r="A39" s="16" t="s">
        <v>138</v>
      </c>
      <c r="B39" s="18"/>
      <c r="C39" s="60">
        <v>100</v>
      </c>
      <c r="D39" s="27" t="s">
        <v>110</v>
      </c>
      <c r="E39" s="27" t="s">
        <v>162</v>
      </c>
      <c r="F39" s="50"/>
      <c r="G39" s="7">
        <v>91</v>
      </c>
      <c r="H39" s="43"/>
      <c r="I39" s="41"/>
    </row>
    <row r="40" spans="1:9" ht="34.5" customHeight="1" hidden="1">
      <c r="A40" s="16" t="s">
        <v>140</v>
      </c>
      <c r="B40" s="18"/>
      <c r="C40" s="60">
        <v>100</v>
      </c>
      <c r="D40" s="27" t="s">
        <v>110</v>
      </c>
      <c r="E40" s="27" t="s">
        <v>139</v>
      </c>
      <c r="F40" s="50" t="s">
        <v>20</v>
      </c>
      <c r="G40" s="7">
        <v>0</v>
      </c>
      <c r="H40" s="43"/>
      <c r="I40" s="41"/>
    </row>
    <row r="41" spans="1:9" ht="34.5" customHeight="1">
      <c r="A41" s="31" t="s">
        <v>17</v>
      </c>
      <c r="B41" s="18"/>
      <c r="C41" s="60">
        <v>100</v>
      </c>
      <c r="D41" s="27" t="s">
        <v>110</v>
      </c>
      <c r="E41" s="27" t="s">
        <v>162</v>
      </c>
      <c r="F41" s="50" t="s">
        <v>20</v>
      </c>
      <c r="G41" s="7">
        <v>91</v>
      </c>
      <c r="H41" s="43"/>
      <c r="I41" s="41"/>
    </row>
    <row r="42" spans="1:9" s="5" customFormat="1" ht="18.75">
      <c r="A42" s="15" t="s">
        <v>29</v>
      </c>
      <c r="B42" s="18"/>
      <c r="C42" s="27" t="s">
        <v>30</v>
      </c>
      <c r="D42" s="27" t="s">
        <v>30</v>
      </c>
      <c r="E42" s="67"/>
      <c r="F42" s="68"/>
      <c r="G42" s="26">
        <f>G43</f>
        <v>95.3</v>
      </c>
      <c r="H42" s="69"/>
      <c r="I42" s="7"/>
    </row>
    <row r="43" spans="1:9" s="5" customFormat="1" ht="37.5">
      <c r="A43" s="31" t="s">
        <v>62</v>
      </c>
      <c r="B43" s="18"/>
      <c r="C43" s="27" t="s">
        <v>30</v>
      </c>
      <c r="D43" s="27" t="s">
        <v>63</v>
      </c>
      <c r="E43" s="67"/>
      <c r="F43" s="68"/>
      <c r="G43" s="26">
        <f>G44</f>
        <v>95.3</v>
      </c>
      <c r="H43" s="69"/>
      <c r="I43" s="7"/>
    </row>
    <row r="44" spans="1:9" s="5" customFormat="1" ht="37.5">
      <c r="A44" s="31" t="s">
        <v>65</v>
      </c>
      <c r="B44" s="18"/>
      <c r="C44" s="27" t="s">
        <v>30</v>
      </c>
      <c r="D44" s="27" t="s">
        <v>63</v>
      </c>
      <c r="E44" s="70" t="s">
        <v>14</v>
      </c>
      <c r="F44" s="68"/>
      <c r="G44" s="26">
        <f>G45</f>
        <v>95.3</v>
      </c>
      <c r="H44" s="69"/>
      <c r="I44" s="7"/>
    </row>
    <row r="45" spans="1:9" s="5" customFormat="1" ht="56.25">
      <c r="A45" s="31" t="s">
        <v>145</v>
      </c>
      <c r="B45" s="18"/>
      <c r="C45" s="27" t="s">
        <v>30</v>
      </c>
      <c r="D45" s="27" t="s">
        <v>63</v>
      </c>
      <c r="E45" s="70" t="s">
        <v>39</v>
      </c>
      <c r="F45" s="68"/>
      <c r="G45" s="26">
        <f>G46</f>
        <v>95.3</v>
      </c>
      <c r="H45" s="69"/>
      <c r="I45" s="7"/>
    </row>
    <row r="46" spans="1:9" s="5" customFormat="1" ht="37.5">
      <c r="A46" s="31" t="s">
        <v>17</v>
      </c>
      <c r="B46" s="18"/>
      <c r="C46" s="27" t="s">
        <v>30</v>
      </c>
      <c r="D46" s="27" t="s">
        <v>63</v>
      </c>
      <c r="E46" s="70" t="s">
        <v>39</v>
      </c>
      <c r="F46" s="68" t="s">
        <v>20</v>
      </c>
      <c r="G46" s="26">
        <v>95.3</v>
      </c>
      <c r="H46" s="69"/>
      <c r="I46" s="7"/>
    </row>
    <row r="47" spans="1:9" ht="21" customHeight="1">
      <c r="A47" s="16" t="s">
        <v>126</v>
      </c>
      <c r="B47" s="18"/>
      <c r="C47" s="60">
        <v>400</v>
      </c>
      <c r="D47" s="27" t="s">
        <v>132</v>
      </c>
      <c r="E47" s="16" t="s">
        <v>42</v>
      </c>
      <c r="F47" s="48" t="s">
        <v>42</v>
      </c>
      <c r="G47" s="26">
        <f>G48+G52</f>
        <v>155</v>
      </c>
      <c r="H47" s="40">
        <f>SUM(H52)</f>
        <v>43.3</v>
      </c>
      <c r="I47" s="17">
        <f>SUM(I52)</f>
        <v>0</v>
      </c>
    </row>
    <row r="48" spans="1:9" s="5" customFormat="1" ht="37.5">
      <c r="A48" s="24" t="s">
        <v>151</v>
      </c>
      <c r="B48" s="18"/>
      <c r="C48" s="27" t="s">
        <v>132</v>
      </c>
      <c r="D48" s="27" t="s">
        <v>152</v>
      </c>
      <c r="E48" s="27"/>
      <c r="F48" s="27"/>
      <c r="G48" s="26">
        <f>G49</f>
        <v>150</v>
      </c>
      <c r="H48" s="69"/>
      <c r="I48" s="7"/>
    </row>
    <row r="49" spans="1:9" s="5" customFormat="1" ht="18.75">
      <c r="A49" s="31" t="s">
        <v>153</v>
      </c>
      <c r="B49" s="18"/>
      <c r="C49" s="27" t="s">
        <v>132</v>
      </c>
      <c r="D49" s="27" t="s">
        <v>152</v>
      </c>
      <c r="E49" s="27" t="s">
        <v>154</v>
      </c>
      <c r="F49" s="27"/>
      <c r="G49" s="26">
        <f>G50</f>
        <v>150</v>
      </c>
      <c r="H49" s="69"/>
      <c r="I49" s="7"/>
    </row>
    <row r="50" spans="1:9" s="5" customFormat="1" ht="37.5">
      <c r="A50" s="31" t="s">
        <v>155</v>
      </c>
      <c r="B50" s="18"/>
      <c r="C50" s="27" t="s">
        <v>132</v>
      </c>
      <c r="D50" s="27" t="s">
        <v>152</v>
      </c>
      <c r="E50" s="27" t="s">
        <v>156</v>
      </c>
      <c r="F50" s="27"/>
      <c r="G50" s="26">
        <f>G51</f>
        <v>150</v>
      </c>
      <c r="H50" s="69"/>
      <c r="I50" s="7"/>
    </row>
    <row r="51" spans="1:9" s="5" customFormat="1" ht="37.5">
      <c r="A51" s="16" t="s">
        <v>17</v>
      </c>
      <c r="B51" s="18"/>
      <c r="C51" s="27" t="s">
        <v>132</v>
      </c>
      <c r="D51" s="27" t="s">
        <v>152</v>
      </c>
      <c r="E51" s="27" t="s">
        <v>156</v>
      </c>
      <c r="F51" s="27" t="s">
        <v>20</v>
      </c>
      <c r="G51" s="26">
        <v>150</v>
      </c>
      <c r="H51" s="69"/>
      <c r="I51" s="7"/>
    </row>
    <row r="52" spans="1:9" ht="18.75">
      <c r="A52" s="16" t="s">
        <v>127</v>
      </c>
      <c r="B52" s="18"/>
      <c r="C52" s="60">
        <v>400</v>
      </c>
      <c r="D52" s="27" t="s">
        <v>128</v>
      </c>
      <c r="E52" s="27"/>
      <c r="F52" s="48" t="s">
        <v>42</v>
      </c>
      <c r="G52" s="26">
        <f aca="true" t="shared" si="3" ref="G52:I53">SUM(G53)</f>
        <v>5</v>
      </c>
      <c r="H52" s="40">
        <f t="shared" si="3"/>
        <v>43.3</v>
      </c>
      <c r="I52" s="17">
        <f t="shared" si="3"/>
        <v>0</v>
      </c>
    </row>
    <row r="53" spans="1:9" ht="37.5">
      <c r="A53" s="16" t="s">
        <v>133</v>
      </c>
      <c r="B53" s="18"/>
      <c r="C53" s="60">
        <v>400</v>
      </c>
      <c r="D53" s="27" t="s">
        <v>128</v>
      </c>
      <c r="E53" s="27" t="s">
        <v>134</v>
      </c>
      <c r="F53" s="50" t="s">
        <v>42</v>
      </c>
      <c r="G53" s="26">
        <f t="shared" si="3"/>
        <v>5</v>
      </c>
      <c r="H53" s="40">
        <f t="shared" si="3"/>
        <v>43.3</v>
      </c>
      <c r="I53" s="17">
        <f t="shared" si="3"/>
        <v>0</v>
      </c>
    </row>
    <row r="54" spans="1:9" ht="56.25">
      <c r="A54" s="16" t="s">
        <v>135</v>
      </c>
      <c r="B54" s="18"/>
      <c r="C54" s="60">
        <v>400</v>
      </c>
      <c r="D54" s="27" t="s">
        <v>128</v>
      </c>
      <c r="E54" s="27" t="s">
        <v>136</v>
      </c>
      <c r="F54" s="50"/>
      <c r="G54" s="26">
        <v>5</v>
      </c>
      <c r="H54" s="41">
        <v>43.3</v>
      </c>
      <c r="I54" s="41">
        <v>0</v>
      </c>
    </row>
    <row r="55" spans="1:9" ht="18.75" hidden="1">
      <c r="A55" s="15" t="s">
        <v>29</v>
      </c>
      <c r="B55" s="18"/>
      <c r="C55" s="27" t="s">
        <v>30</v>
      </c>
      <c r="D55" s="27"/>
      <c r="E55" s="27"/>
      <c r="F55" s="50"/>
      <c r="G55" s="26">
        <f aca="true" t="shared" si="4" ref="G55:I58">SUM(G56)</f>
        <v>0</v>
      </c>
      <c r="H55" s="40">
        <f>SUM(H56)</f>
        <v>0</v>
      </c>
      <c r="I55" s="17">
        <f t="shared" si="4"/>
        <v>0</v>
      </c>
    </row>
    <row r="56" spans="1:11" ht="18.75" hidden="1">
      <c r="A56" s="15" t="s">
        <v>62</v>
      </c>
      <c r="B56" s="18"/>
      <c r="C56" s="27" t="s">
        <v>30</v>
      </c>
      <c r="D56" s="27" t="s">
        <v>63</v>
      </c>
      <c r="E56" s="27"/>
      <c r="F56" s="50"/>
      <c r="G56" s="26">
        <f t="shared" si="4"/>
        <v>0</v>
      </c>
      <c r="H56" s="40">
        <f>SUM(H57)</f>
        <v>0</v>
      </c>
      <c r="I56" s="17">
        <f t="shared" si="4"/>
        <v>0</v>
      </c>
      <c r="K56" s="1" t="s">
        <v>111</v>
      </c>
    </row>
    <row r="57" spans="1:9" ht="37.5" hidden="1">
      <c r="A57" s="31" t="s">
        <v>65</v>
      </c>
      <c r="B57" s="18"/>
      <c r="C57" s="27" t="s">
        <v>30</v>
      </c>
      <c r="D57" s="27" t="s">
        <v>63</v>
      </c>
      <c r="E57" s="27" t="s">
        <v>14</v>
      </c>
      <c r="F57" s="50"/>
      <c r="G57" s="26">
        <f t="shared" si="4"/>
        <v>0</v>
      </c>
      <c r="H57" s="40">
        <f>SUM(H58)</f>
        <v>0</v>
      </c>
      <c r="I57" s="17">
        <f t="shared" si="4"/>
        <v>0</v>
      </c>
    </row>
    <row r="58" spans="1:9" ht="75" hidden="1">
      <c r="A58" s="31" t="s">
        <v>64</v>
      </c>
      <c r="B58" s="18"/>
      <c r="C58" s="27" t="s">
        <v>30</v>
      </c>
      <c r="D58" s="27" t="s">
        <v>63</v>
      </c>
      <c r="E58" s="27" t="s">
        <v>39</v>
      </c>
      <c r="F58" s="50"/>
      <c r="G58" s="26">
        <f t="shared" si="4"/>
        <v>0</v>
      </c>
      <c r="H58" s="40">
        <f>SUM(H59)</f>
        <v>0</v>
      </c>
      <c r="I58" s="17">
        <f t="shared" si="4"/>
        <v>0</v>
      </c>
    </row>
    <row r="59" spans="1:9" ht="37.5" hidden="1">
      <c r="A59" s="16" t="s">
        <v>17</v>
      </c>
      <c r="B59" s="18"/>
      <c r="C59" s="27" t="s">
        <v>30</v>
      </c>
      <c r="D59" s="27" t="s">
        <v>63</v>
      </c>
      <c r="E59" s="27" t="s">
        <v>39</v>
      </c>
      <c r="F59" s="50" t="s">
        <v>20</v>
      </c>
      <c r="G59" s="7">
        <v>0</v>
      </c>
      <c r="H59" s="41">
        <v>0</v>
      </c>
      <c r="I59" s="15"/>
    </row>
    <row r="60" spans="1:9" ht="37.5" hidden="1">
      <c r="A60" s="31" t="s">
        <v>66</v>
      </c>
      <c r="B60" s="18"/>
      <c r="C60" s="27" t="s">
        <v>31</v>
      </c>
      <c r="D60" s="27"/>
      <c r="E60" s="27"/>
      <c r="F60" s="50"/>
      <c r="G60" s="26">
        <f>SUM(G61)</f>
        <v>0</v>
      </c>
      <c r="H60" s="40">
        <f>SUM(H61)</f>
        <v>0</v>
      </c>
      <c r="I60" s="17">
        <f>SUM(I61)</f>
        <v>0</v>
      </c>
    </row>
    <row r="61" spans="1:9" ht="93.75" hidden="1">
      <c r="A61" s="31" t="s">
        <v>67</v>
      </c>
      <c r="B61" s="18"/>
      <c r="C61" s="27" t="s">
        <v>31</v>
      </c>
      <c r="D61" s="27" t="s">
        <v>33</v>
      </c>
      <c r="E61" s="27"/>
      <c r="F61" s="50"/>
      <c r="G61" s="26">
        <f>SUM(G62,G65)</f>
        <v>0</v>
      </c>
      <c r="H61" s="40">
        <f>SUM(H62,H65)</f>
        <v>0</v>
      </c>
      <c r="I61" s="17">
        <f>SUM(I62,I65)</f>
        <v>0</v>
      </c>
    </row>
    <row r="62" spans="1:9" ht="75" hidden="1">
      <c r="A62" s="31" t="s">
        <v>68</v>
      </c>
      <c r="B62" s="18"/>
      <c r="C62" s="27" t="s">
        <v>31</v>
      </c>
      <c r="D62" s="27" t="s">
        <v>33</v>
      </c>
      <c r="E62" s="27" t="s">
        <v>34</v>
      </c>
      <c r="F62" s="50"/>
      <c r="G62" s="26">
        <f aca="true" t="shared" si="5" ref="G62:I63">SUM(G63)</f>
        <v>0</v>
      </c>
      <c r="H62" s="40">
        <f>SUM(H63)</f>
        <v>0</v>
      </c>
      <c r="I62" s="17">
        <f t="shared" si="5"/>
        <v>0</v>
      </c>
    </row>
    <row r="63" spans="1:9" ht="93.75" hidden="1">
      <c r="A63" s="31" t="s">
        <v>69</v>
      </c>
      <c r="B63" s="18"/>
      <c r="C63" s="27" t="s">
        <v>31</v>
      </c>
      <c r="D63" s="27" t="s">
        <v>33</v>
      </c>
      <c r="E63" s="27" t="s">
        <v>35</v>
      </c>
      <c r="F63" s="50"/>
      <c r="G63" s="26">
        <f t="shared" si="5"/>
        <v>0</v>
      </c>
      <c r="H63" s="40">
        <f>SUM(H64)</f>
        <v>0</v>
      </c>
      <c r="I63" s="17">
        <f t="shared" si="5"/>
        <v>0</v>
      </c>
    </row>
    <row r="64" spans="1:9" ht="75" hidden="1">
      <c r="A64" s="31" t="s">
        <v>70</v>
      </c>
      <c r="B64" s="18"/>
      <c r="C64" s="27" t="s">
        <v>31</v>
      </c>
      <c r="D64" s="27" t="s">
        <v>33</v>
      </c>
      <c r="E64" s="27" t="s">
        <v>35</v>
      </c>
      <c r="F64" s="50" t="s">
        <v>32</v>
      </c>
      <c r="G64" s="26">
        <f>H64</f>
        <v>0</v>
      </c>
      <c r="H64" s="41">
        <v>0</v>
      </c>
      <c r="I64" s="41">
        <v>0</v>
      </c>
    </row>
    <row r="65" spans="1:9" ht="18.75" hidden="1">
      <c r="A65" s="15" t="s">
        <v>36</v>
      </c>
      <c r="B65" s="18"/>
      <c r="C65" s="27" t="s">
        <v>31</v>
      </c>
      <c r="D65" s="27" t="s">
        <v>33</v>
      </c>
      <c r="E65" s="27" t="s">
        <v>37</v>
      </c>
      <c r="F65" s="50"/>
      <c r="G65" s="26">
        <f aca="true" t="shared" si="6" ref="G65:I66">SUM(G66)</f>
        <v>0</v>
      </c>
      <c r="H65" s="40">
        <f>SUM(H66)</f>
        <v>0</v>
      </c>
      <c r="I65" s="17">
        <f t="shared" si="6"/>
        <v>0</v>
      </c>
    </row>
    <row r="66" spans="1:9" ht="56.25" hidden="1">
      <c r="A66" s="31" t="s">
        <v>71</v>
      </c>
      <c r="B66" s="18"/>
      <c r="C66" s="27" t="s">
        <v>31</v>
      </c>
      <c r="D66" s="27" t="s">
        <v>33</v>
      </c>
      <c r="E66" s="27" t="s">
        <v>38</v>
      </c>
      <c r="F66" s="50"/>
      <c r="G66" s="26">
        <f t="shared" si="6"/>
        <v>0</v>
      </c>
      <c r="H66" s="40">
        <f>SUM(H67)</f>
        <v>0</v>
      </c>
      <c r="I66" s="17">
        <f t="shared" si="6"/>
        <v>0</v>
      </c>
    </row>
    <row r="67" spans="1:9" ht="75" hidden="1">
      <c r="A67" s="31" t="s">
        <v>70</v>
      </c>
      <c r="B67" s="18"/>
      <c r="C67" s="27" t="s">
        <v>31</v>
      </c>
      <c r="D67" s="27" t="s">
        <v>33</v>
      </c>
      <c r="E67" s="27" t="s">
        <v>38</v>
      </c>
      <c r="F67" s="50" t="s">
        <v>32</v>
      </c>
      <c r="G67" s="7">
        <v>0</v>
      </c>
      <c r="H67" s="41">
        <v>0</v>
      </c>
      <c r="I67" s="41">
        <v>0</v>
      </c>
    </row>
    <row r="68" spans="1:9" ht="37.5" hidden="1">
      <c r="A68" s="24" t="s">
        <v>95</v>
      </c>
      <c r="B68" s="18"/>
      <c r="C68" s="27" t="s">
        <v>96</v>
      </c>
      <c r="D68" s="27" t="s">
        <v>96</v>
      </c>
      <c r="E68" s="27" t="s">
        <v>97</v>
      </c>
      <c r="F68" s="50"/>
      <c r="G68" s="26">
        <f>SUM(G69)</f>
        <v>0</v>
      </c>
      <c r="H68" s="40">
        <f>SUM(H69)</f>
        <v>0</v>
      </c>
      <c r="I68" s="17">
        <f>SUM(I69)</f>
        <v>0</v>
      </c>
    </row>
    <row r="69" spans="1:9" ht="37.5" hidden="1">
      <c r="A69" s="16" t="s">
        <v>17</v>
      </c>
      <c r="B69" s="18"/>
      <c r="C69" s="27" t="s">
        <v>96</v>
      </c>
      <c r="D69" s="27" t="s">
        <v>96</v>
      </c>
      <c r="E69" s="27" t="s">
        <v>97</v>
      </c>
      <c r="F69" s="50" t="s">
        <v>20</v>
      </c>
      <c r="G69" s="26">
        <v>0</v>
      </c>
      <c r="H69" s="41">
        <v>0</v>
      </c>
      <c r="I69" s="41">
        <v>0</v>
      </c>
    </row>
    <row r="70" spans="1:9" ht="37.5">
      <c r="A70" s="16" t="s">
        <v>91</v>
      </c>
      <c r="B70" s="18"/>
      <c r="C70" s="27" t="s">
        <v>132</v>
      </c>
      <c r="D70" s="27" t="s">
        <v>128</v>
      </c>
      <c r="E70" s="27" t="s">
        <v>136</v>
      </c>
      <c r="F70" s="50" t="s">
        <v>92</v>
      </c>
      <c r="G70" s="80">
        <v>5</v>
      </c>
      <c r="H70" s="43"/>
      <c r="I70" s="43"/>
    </row>
    <row r="71" spans="1:9" ht="17.25" customHeight="1">
      <c r="A71" s="31" t="s">
        <v>10</v>
      </c>
      <c r="B71" s="18"/>
      <c r="C71" s="27" t="s">
        <v>11</v>
      </c>
      <c r="D71" s="27"/>
      <c r="E71" s="27"/>
      <c r="F71" s="50"/>
      <c r="G71" s="26">
        <f>G78+G80+G84</f>
        <v>826.3</v>
      </c>
      <c r="H71" s="40" t="e">
        <f>#REF!+#REF!+H76</f>
        <v>#REF!</v>
      </c>
      <c r="I71" s="40" t="e">
        <f>#REF!+#REF!+I76</f>
        <v>#REF!</v>
      </c>
    </row>
    <row r="72" spans="1:9" ht="75" hidden="1">
      <c r="A72" s="24" t="s">
        <v>99</v>
      </c>
      <c r="B72" s="18"/>
      <c r="C72" s="27" t="s">
        <v>11</v>
      </c>
      <c r="D72" s="27" t="s">
        <v>72</v>
      </c>
      <c r="E72" s="27" t="s">
        <v>98</v>
      </c>
      <c r="F72" s="50" t="s">
        <v>57</v>
      </c>
      <c r="G72" s="26">
        <f>I72</f>
        <v>0</v>
      </c>
      <c r="H72" s="43">
        <v>0</v>
      </c>
      <c r="I72" s="41">
        <v>0</v>
      </c>
    </row>
    <row r="73" spans="1:9" ht="37.5" hidden="1">
      <c r="A73" s="31" t="s">
        <v>75</v>
      </c>
      <c r="B73" s="18"/>
      <c r="C73" s="27" t="s">
        <v>11</v>
      </c>
      <c r="D73" s="27" t="s">
        <v>72</v>
      </c>
      <c r="E73" s="27" t="s">
        <v>74</v>
      </c>
      <c r="F73" s="50"/>
      <c r="G73" s="26">
        <f>SUM(G74)</f>
        <v>0</v>
      </c>
      <c r="H73" s="40">
        <f>SUM(H74)</f>
        <v>0</v>
      </c>
      <c r="I73" s="17">
        <f>SUM(I74)</f>
        <v>0</v>
      </c>
    </row>
    <row r="74" spans="1:9" ht="37.5" hidden="1">
      <c r="A74" s="16" t="s">
        <v>17</v>
      </c>
      <c r="B74" s="18"/>
      <c r="C74" s="27" t="s">
        <v>11</v>
      </c>
      <c r="D74" s="27" t="s">
        <v>72</v>
      </c>
      <c r="E74" s="27" t="s">
        <v>74</v>
      </c>
      <c r="F74" s="50" t="s">
        <v>20</v>
      </c>
      <c r="G74" s="26">
        <f>SUM(H74:I74)</f>
        <v>0</v>
      </c>
      <c r="H74" s="41">
        <v>0</v>
      </c>
      <c r="I74" s="41">
        <v>0</v>
      </c>
    </row>
    <row r="75" spans="1:9" ht="18" customHeight="1" hidden="1">
      <c r="A75" s="15" t="s">
        <v>58</v>
      </c>
      <c r="B75" s="18"/>
      <c r="C75" s="27" t="s">
        <v>11</v>
      </c>
      <c r="D75" s="27" t="s">
        <v>13</v>
      </c>
      <c r="E75" s="27" t="s">
        <v>74</v>
      </c>
      <c r="F75" s="50" t="s">
        <v>59</v>
      </c>
      <c r="G75" s="26">
        <f>SUM(H75:I75)</f>
        <v>0</v>
      </c>
      <c r="H75" s="15">
        <v>0</v>
      </c>
      <c r="I75" s="15">
        <v>0</v>
      </c>
    </row>
    <row r="76" spans="1:9" s="47" customFormat="1" ht="18" customHeight="1">
      <c r="A76" s="36" t="s">
        <v>77</v>
      </c>
      <c r="B76" s="25"/>
      <c r="C76" s="45" t="s">
        <v>11</v>
      </c>
      <c r="D76" s="45" t="s">
        <v>76</v>
      </c>
      <c r="E76" s="45"/>
      <c r="F76" s="52"/>
      <c r="G76" s="26">
        <f>SUM(G77)</f>
        <v>826.3</v>
      </c>
      <c r="H76" s="46">
        <f>SUM(H77)</f>
        <v>462.9</v>
      </c>
      <c r="I76" s="26">
        <f>SUM(I77)</f>
        <v>0</v>
      </c>
    </row>
    <row r="77" spans="1:9" ht="18" customHeight="1">
      <c r="A77" s="15" t="s">
        <v>77</v>
      </c>
      <c r="B77" s="18"/>
      <c r="C77" s="27" t="s">
        <v>11</v>
      </c>
      <c r="D77" s="27" t="s">
        <v>76</v>
      </c>
      <c r="E77" s="27" t="s">
        <v>78</v>
      </c>
      <c r="F77" s="50"/>
      <c r="G77" s="26">
        <f>SUM(G78+G80+G84+G82)</f>
        <v>826.3</v>
      </c>
      <c r="H77" s="40">
        <f>SUM(H78+H80+H84+H82)</f>
        <v>462.9</v>
      </c>
      <c r="I77" s="17">
        <f>SUM(I78+I80+I84+I82)</f>
        <v>0</v>
      </c>
    </row>
    <row r="78" spans="1:9" ht="18" customHeight="1">
      <c r="A78" s="15" t="s">
        <v>79</v>
      </c>
      <c r="B78" s="18"/>
      <c r="C78" s="27" t="s">
        <v>11</v>
      </c>
      <c r="D78" s="27" t="s">
        <v>76</v>
      </c>
      <c r="E78" s="27" t="s">
        <v>80</v>
      </c>
      <c r="F78" s="50"/>
      <c r="G78" s="26">
        <f>SUM(G79)</f>
        <v>673.9</v>
      </c>
      <c r="H78" s="40">
        <f>SUM(H79)</f>
        <v>247.9</v>
      </c>
      <c r="I78" s="17">
        <f>SUM(I79)</f>
        <v>0</v>
      </c>
    </row>
    <row r="79" spans="1:9" ht="37.5">
      <c r="A79" s="16" t="s">
        <v>17</v>
      </c>
      <c r="B79" s="18"/>
      <c r="C79" s="27" t="s">
        <v>11</v>
      </c>
      <c r="D79" s="27" t="s">
        <v>76</v>
      </c>
      <c r="E79" s="27" t="s">
        <v>80</v>
      </c>
      <c r="F79" s="50" t="s">
        <v>20</v>
      </c>
      <c r="G79" s="7">
        <v>673.9</v>
      </c>
      <c r="H79" s="41">
        <v>247.9</v>
      </c>
      <c r="I79" s="41">
        <v>0</v>
      </c>
    </row>
    <row r="80" spans="1:9" ht="71.25" customHeight="1" hidden="1">
      <c r="A80" s="31" t="s">
        <v>0</v>
      </c>
      <c r="B80" s="18"/>
      <c r="C80" s="27" t="s">
        <v>11</v>
      </c>
      <c r="D80" s="27" t="s">
        <v>76</v>
      </c>
      <c r="E80" s="27" t="s">
        <v>81</v>
      </c>
      <c r="F80" s="50"/>
      <c r="G80" s="26">
        <v>0</v>
      </c>
      <c r="H80" s="40">
        <f>SUM(H81)</f>
        <v>39</v>
      </c>
      <c r="I80" s="17">
        <f>SUM(I81)</f>
        <v>0</v>
      </c>
    </row>
    <row r="81" spans="1:9" ht="37.5" hidden="1">
      <c r="A81" s="16" t="s">
        <v>17</v>
      </c>
      <c r="B81" s="18"/>
      <c r="C81" s="27" t="s">
        <v>11</v>
      </c>
      <c r="D81" s="27" t="s">
        <v>76</v>
      </c>
      <c r="E81" s="27" t="s">
        <v>81</v>
      </c>
      <c r="F81" s="50" t="s">
        <v>20</v>
      </c>
      <c r="G81" s="7">
        <v>0</v>
      </c>
      <c r="H81" s="41">
        <v>39</v>
      </c>
      <c r="I81" s="41">
        <v>0</v>
      </c>
    </row>
    <row r="82" spans="1:9" ht="37.5" hidden="1">
      <c r="A82" s="16" t="s">
        <v>93</v>
      </c>
      <c r="B82" s="18"/>
      <c r="C82" s="27" t="s">
        <v>11</v>
      </c>
      <c r="D82" s="27" t="s">
        <v>76</v>
      </c>
      <c r="E82" s="27" t="s">
        <v>94</v>
      </c>
      <c r="F82" s="50"/>
      <c r="G82" s="26">
        <f>SUM(G83)</f>
        <v>0</v>
      </c>
      <c r="H82" s="40">
        <f>SUM(H83)</f>
        <v>0</v>
      </c>
      <c r="I82" s="17">
        <f>SUM(I83)</f>
        <v>0</v>
      </c>
    </row>
    <row r="83" spans="1:9" ht="37.5" hidden="1">
      <c r="A83" s="16" t="s">
        <v>17</v>
      </c>
      <c r="B83" s="18"/>
      <c r="C83" s="27" t="s">
        <v>11</v>
      </c>
      <c r="D83" s="27" t="s">
        <v>76</v>
      </c>
      <c r="E83" s="27" t="s">
        <v>94</v>
      </c>
      <c r="F83" s="50" t="s">
        <v>20</v>
      </c>
      <c r="G83" s="7">
        <v>0</v>
      </c>
      <c r="H83" s="43">
        <v>0</v>
      </c>
      <c r="I83" s="41">
        <v>0</v>
      </c>
    </row>
    <row r="84" spans="1:9" ht="38.25" customHeight="1">
      <c r="A84" s="31" t="s">
        <v>2</v>
      </c>
      <c r="B84" s="18"/>
      <c r="C84" s="27" t="s">
        <v>11</v>
      </c>
      <c r="D84" s="27" t="s">
        <v>76</v>
      </c>
      <c r="E84" s="27" t="s">
        <v>1</v>
      </c>
      <c r="F84" s="50"/>
      <c r="G84" s="26">
        <f>SUM(G85)</f>
        <v>152.4</v>
      </c>
      <c r="H84" s="40">
        <f>SUM(H85)</f>
        <v>176</v>
      </c>
      <c r="I84" s="17">
        <f>SUM(I85)</f>
        <v>0</v>
      </c>
    </row>
    <row r="85" spans="1:9" s="47" customFormat="1" ht="37.5">
      <c r="A85" s="24" t="s">
        <v>17</v>
      </c>
      <c r="B85" s="25"/>
      <c r="C85" s="45" t="s">
        <v>11</v>
      </c>
      <c r="D85" s="45" t="s">
        <v>76</v>
      </c>
      <c r="E85" s="45" t="s">
        <v>1</v>
      </c>
      <c r="F85" s="52" t="s">
        <v>20</v>
      </c>
      <c r="G85" s="82">
        <v>152.4</v>
      </c>
      <c r="H85" s="10">
        <v>176</v>
      </c>
      <c r="I85" s="10">
        <v>0</v>
      </c>
    </row>
    <row r="86" spans="1:9" ht="36.75" customHeight="1">
      <c r="A86" s="16" t="s">
        <v>40</v>
      </c>
      <c r="B86" s="18"/>
      <c r="C86" s="16" t="s">
        <v>15</v>
      </c>
      <c r="D86" s="16"/>
      <c r="E86" s="16"/>
      <c r="F86" s="48" t="s">
        <v>42</v>
      </c>
      <c r="G86" s="26">
        <f>G87+G109</f>
        <v>2335.5</v>
      </c>
      <c r="H86" s="40">
        <f>SUM(H87+H97)</f>
        <v>2402.5</v>
      </c>
      <c r="I86" s="17">
        <f>SUM(I87+I97)</f>
        <v>0</v>
      </c>
    </row>
    <row r="87" spans="1:9" ht="19.5" customHeight="1">
      <c r="A87" s="16" t="s">
        <v>26</v>
      </c>
      <c r="B87" s="18"/>
      <c r="C87" s="16" t="s">
        <v>15</v>
      </c>
      <c r="D87" s="16" t="s">
        <v>27</v>
      </c>
      <c r="E87" s="16"/>
      <c r="F87" s="48" t="s">
        <v>42</v>
      </c>
      <c r="G87" s="26">
        <f>G88+G103+G108+G105</f>
        <v>2326.9</v>
      </c>
      <c r="H87" s="40">
        <f>SUM(H88+H91+H94)</f>
        <v>2402.5</v>
      </c>
      <c r="I87" s="17">
        <f>SUM(I88+I91+I94)</f>
        <v>0</v>
      </c>
    </row>
    <row r="88" spans="1:9" ht="56.25">
      <c r="A88" s="16" t="s">
        <v>60</v>
      </c>
      <c r="B88" s="18"/>
      <c r="C88" s="16" t="s">
        <v>15</v>
      </c>
      <c r="D88" s="16" t="s">
        <v>27</v>
      </c>
      <c r="E88" s="48">
        <v>4400000</v>
      </c>
      <c r="F88" s="48" t="s">
        <v>42</v>
      </c>
      <c r="G88" s="26">
        <f aca="true" t="shared" si="7" ref="G88:I89">SUM(G89)</f>
        <v>848.1</v>
      </c>
      <c r="H88" s="40">
        <f t="shared" si="7"/>
        <v>2402.5</v>
      </c>
      <c r="I88" s="17">
        <f t="shared" si="7"/>
        <v>0</v>
      </c>
    </row>
    <row r="89" spans="1:9" ht="36.75" customHeight="1">
      <c r="A89" s="16" t="s">
        <v>61</v>
      </c>
      <c r="B89" s="18"/>
      <c r="C89" s="16" t="s">
        <v>15</v>
      </c>
      <c r="D89" s="16" t="s">
        <v>27</v>
      </c>
      <c r="E89" s="48">
        <v>4409900</v>
      </c>
      <c r="F89" s="48" t="s">
        <v>42</v>
      </c>
      <c r="G89" s="26">
        <f t="shared" si="7"/>
        <v>848.1</v>
      </c>
      <c r="H89" s="40">
        <f t="shared" si="7"/>
        <v>2402.5</v>
      </c>
      <c r="I89" s="17">
        <f t="shared" si="7"/>
        <v>0</v>
      </c>
    </row>
    <row r="90" spans="1:9" ht="37.5">
      <c r="A90" s="16" t="s">
        <v>55</v>
      </c>
      <c r="B90" s="18"/>
      <c r="C90" s="16" t="s">
        <v>15</v>
      </c>
      <c r="D90" s="16" t="s">
        <v>27</v>
      </c>
      <c r="E90" s="48">
        <v>4409900</v>
      </c>
      <c r="F90" s="48" t="s">
        <v>56</v>
      </c>
      <c r="G90" s="77">
        <v>848.1</v>
      </c>
      <c r="H90" s="44">
        <v>2402.5</v>
      </c>
      <c r="I90" s="41">
        <v>0</v>
      </c>
    </row>
    <row r="91" spans="1:9" ht="18.75" hidden="1">
      <c r="A91" s="16" t="s">
        <v>82</v>
      </c>
      <c r="B91" s="18"/>
      <c r="C91" s="16" t="s">
        <v>15</v>
      </c>
      <c r="D91" s="16" t="s">
        <v>27</v>
      </c>
      <c r="E91" s="16">
        <v>4410000</v>
      </c>
      <c r="F91" s="48"/>
      <c r="G91" s="26">
        <f aca="true" t="shared" si="8" ref="G91:I92">SUM(G92)</f>
        <v>0</v>
      </c>
      <c r="H91" s="40">
        <f>SUM(H92)</f>
        <v>0</v>
      </c>
      <c r="I91" s="17">
        <f t="shared" si="8"/>
        <v>0</v>
      </c>
    </row>
    <row r="92" spans="1:9" ht="37.5" hidden="1">
      <c r="A92" s="16" t="s">
        <v>61</v>
      </c>
      <c r="B92" s="18"/>
      <c r="C92" s="16" t="s">
        <v>15</v>
      </c>
      <c r="D92" s="16" t="s">
        <v>27</v>
      </c>
      <c r="E92" s="16">
        <v>4419900</v>
      </c>
      <c r="F92" s="48"/>
      <c r="G92" s="26">
        <f t="shared" si="8"/>
        <v>0</v>
      </c>
      <c r="H92" s="40">
        <f>SUM(H93)</f>
        <v>0</v>
      </c>
      <c r="I92" s="17">
        <f t="shared" si="8"/>
        <v>0</v>
      </c>
    </row>
    <row r="93" spans="1:9" ht="37.5" hidden="1">
      <c r="A93" s="16" t="s">
        <v>55</v>
      </c>
      <c r="B93" s="18"/>
      <c r="C93" s="16" t="s">
        <v>15</v>
      </c>
      <c r="D93" s="16" t="s">
        <v>27</v>
      </c>
      <c r="E93" s="16">
        <v>4419900</v>
      </c>
      <c r="F93" s="48" t="s">
        <v>56</v>
      </c>
      <c r="G93" s="7">
        <v>0</v>
      </c>
      <c r="H93" s="41">
        <v>0</v>
      </c>
      <c r="I93" s="41">
        <v>0</v>
      </c>
    </row>
    <row r="94" spans="1:9" ht="18.75" hidden="1">
      <c r="A94" s="16" t="s">
        <v>28</v>
      </c>
      <c r="B94" s="18"/>
      <c r="C94" s="16" t="s">
        <v>15</v>
      </c>
      <c r="D94" s="16" t="s">
        <v>27</v>
      </c>
      <c r="E94" s="16">
        <v>4420000</v>
      </c>
      <c r="F94" s="49"/>
      <c r="G94" s="26">
        <f aca="true" t="shared" si="9" ref="G94:I95">SUM(G95)</f>
        <v>0</v>
      </c>
      <c r="H94" s="40">
        <f>SUM(H95)</f>
        <v>0</v>
      </c>
      <c r="I94" s="17">
        <f t="shared" si="9"/>
        <v>0</v>
      </c>
    </row>
    <row r="95" spans="1:9" ht="37.5" hidden="1">
      <c r="A95" s="16" t="s">
        <v>61</v>
      </c>
      <c r="B95" s="18"/>
      <c r="C95" s="16" t="s">
        <v>15</v>
      </c>
      <c r="D95" s="16" t="s">
        <v>27</v>
      </c>
      <c r="E95" s="16">
        <v>4429900</v>
      </c>
      <c r="F95" s="48" t="s">
        <v>42</v>
      </c>
      <c r="G95" s="26">
        <f t="shared" si="9"/>
        <v>0</v>
      </c>
      <c r="H95" s="40">
        <f>SUM(H96)</f>
        <v>0</v>
      </c>
      <c r="I95" s="17">
        <f t="shared" si="9"/>
        <v>0</v>
      </c>
    </row>
    <row r="96" spans="1:9" ht="37.5" hidden="1">
      <c r="A96" s="16" t="s">
        <v>55</v>
      </c>
      <c r="B96" s="18"/>
      <c r="C96" s="16" t="s">
        <v>15</v>
      </c>
      <c r="D96" s="16" t="s">
        <v>27</v>
      </c>
      <c r="E96" s="16">
        <v>4429900</v>
      </c>
      <c r="F96" s="48" t="s">
        <v>56</v>
      </c>
      <c r="G96" s="7">
        <v>0</v>
      </c>
      <c r="H96" s="41">
        <v>0</v>
      </c>
      <c r="I96" s="41">
        <v>0</v>
      </c>
    </row>
    <row r="97" spans="1:9" ht="27" customHeight="1" hidden="1">
      <c r="A97" s="16" t="s">
        <v>88</v>
      </c>
      <c r="B97" s="18"/>
      <c r="C97" s="16" t="s">
        <v>15</v>
      </c>
      <c r="D97" s="27" t="s">
        <v>108</v>
      </c>
      <c r="E97" s="16"/>
      <c r="F97" s="48"/>
      <c r="G97" s="26">
        <f aca="true" t="shared" si="10" ref="G97:I99">SUM(G98)</f>
        <v>0</v>
      </c>
      <c r="H97" s="40">
        <f>SUM(H98)</f>
        <v>0</v>
      </c>
      <c r="I97" s="17">
        <f t="shared" si="10"/>
        <v>0</v>
      </c>
    </row>
    <row r="98" spans="1:9" ht="56.25" hidden="1">
      <c r="A98" s="16" t="s">
        <v>89</v>
      </c>
      <c r="B98" s="18"/>
      <c r="C98" s="16" t="s">
        <v>15</v>
      </c>
      <c r="D98" s="27" t="s">
        <v>108</v>
      </c>
      <c r="E98" s="16">
        <v>4500000</v>
      </c>
      <c r="F98" s="48"/>
      <c r="G98" s="26">
        <f t="shared" si="10"/>
        <v>0</v>
      </c>
      <c r="H98" s="40">
        <f>SUM(H99)</f>
        <v>0</v>
      </c>
      <c r="I98" s="17">
        <f t="shared" si="10"/>
        <v>0</v>
      </c>
    </row>
    <row r="99" spans="1:9" ht="56.25" hidden="1">
      <c r="A99" s="16" t="s">
        <v>90</v>
      </c>
      <c r="B99" s="18"/>
      <c r="C99" s="16" t="s">
        <v>15</v>
      </c>
      <c r="D99" s="27" t="s">
        <v>108</v>
      </c>
      <c r="E99" s="16">
        <v>4508500</v>
      </c>
      <c r="F99" s="48"/>
      <c r="G99" s="26">
        <f t="shared" si="10"/>
        <v>0</v>
      </c>
      <c r="H99" s="40">
        <f>SUM(H100)</f>
        <v>0</v>
      </c>
      <c r="I99" s="17">
        <f t="shared" si="10"/>
        <v>0</v>
      </c>
    </row>
    <row r="100" spans="1:9" ht="37.5" hidden="1">
      <c r="A100" s="16" t="s">
        <v>91</v>
      </c>
      <c r="B100" s="18"/>
      <c r="C100" s="16" t="s">
        <v>15</v>
      </c>
      <c r="D100" s="27" t="s">
        <v>108</v>
      </c>
      <c r="E100" s="16">
        <v>4508500</v>
      </c>
      <c r="F100" s="50" t="s">
        <v>92</v>
      </c>
      <c r="G100" s="7">
        <v>0</v>
      </c>
      <c r="H100" s="43">
        <v>0</v>
      </c>
      <c r="I100" s="41">
        <v>0</v>
      </c>
    </row>
    <row r="101" spans="1:9" ht="18.75">
      <c r="A101" s="16" t="s">
        <v>28</v>
      </c>
      <c r="B101" s="18"/>
      <c r="C101" s="60">
        <v>800</v>
      </c>
      <c r="D101" s="27" t="s">
        <v>27</v>
      </c>
      <c r="E101" s="48">
        <v>4420000</v>
      </c>
      <c r="F101" s="50"/>
      <c r="G101" s="7">
        <v>413.8</v>
      </c>
      <c r="H101" s="43"/>
      <c r="I101" s="41"/>
    </row>
    <row r="102" spans="1:9" ht="37.5">
      <c r="A102" s="16" t="s">
        <v>61</v>
      </c>
      <c r="B102" s="18"/>
      <c r="C102" s="60">
        <v>800</v>
      </c>
      <c r="D102" s="27" t="s">
        <v>27</v>
      </c>
      <c r="E102" s="48">
        <v>4429900</v>
      </c>
      <c r="F102" s="50"/>
      <c r="G102" s="7">
        <v>413.8</v>
      </c>
      <c r="H102" s="43"/>
      <c r="I102" s="41"/>
    </row>
    <row r="103" spans="1:9" ht="35.25" customHeight="1">
      <c r="A103" s="16" t="s">
        <v>55</v>
      </c>
      <c r="B103" s="18"/>
      <c r="C103" s="60">
        <v>800</v>
      </c>
      <c r="D103" s="27" t="s">
        <v>27</v>
      </c>
      <c r="E103" s="48">
        <v>4429900</v>
      </c>
      <c r="F103" s="50" t="s">
        <v>56</v>
      </c>
      <c r="G103" s="7">
        <v>413.8</v>
      </c>
      <c r="H103" s="43"/>
      <c r="I103" s="41"/>
    </row>
    <row r="104" spans="1:9" ht="18.75" hidden="1">
      <c r="A104" s="16"/>
      <c r="B104" s="18"/>
      <c r="C104" s="60"/>
      <c r="D104" s="27"/>
      <c r="E104" s="48"/>
      <c r="F104" s="50"/>
      <c r="G104" s="7"/>
      <c r="H104" s="43"/>
      <c r="I104" s="41"/>
    </row>
    <row r="105" spans="1:9" ht="75">
      <c r="A105" s="16" t="s">
        <v>166</v>
      </c>
      <c r="B105" s="18"/>
      <c r="C105" s="60">
        <v>800</v>
      </c>
      <c r="D105" s="27" t="s">
        <v>27</v>
      </c>
      <c r="E105" s="48">
        <v>5201503</v>
      </c>
      <c r="F105" s="50" t="s">
        <v>56</v>
      </c>
      <c r="G105" s="7">
        <v>65</v>
      </c>
      <c r="H105" s="43"/>
      <c r="I105" s="41"/>
    </row>
    <row r="106" spans="1:9" ht="18.75">
      <c r="A106" s="6" t="s">
        <v>146</v>
      </c>
      <c r="B106" s="18"/>
      <c r="C106" s="60">
        <v>800</v>
      </c>
      <c r="D106" s="27" t="s">
        <v>27</v>
      </c>
      <c r="E106" s="48">
        <v>5210000</v>
      </c>
      <c r="F106" s="50"/>
      <c r="G106" s="7">
        <v>1000</v>
      </c>
      <c r="H106" s="43"/>
      <c r="I106" s="41"/>
    </row>
    <row r="107" spans="1:9" ht="37.5">
      <c r="A107" s="65" t="s">
        <v>161</v>
      </c>
      <c r="B107" s="18"/>
      <c r="C107" s="60">
        <v>800</v>
      </c>
      <c r="D107" s="27" t="s">
        <v>27</v>
      </c>
      <c r="E107" s="48">
        <v>5210300</v>
      </c>
      <c r="F107" s="50"/>
      <c r="G107" s="7">
        <v>1000</v>
      </c>
      <c r="H107" s="43"/>
      <c r="I107" s="41"/>
    </row>
    <row r="108" spans="1:9" ht="93.75">
      <c r="A108" s="16" t="s">
        <v>160</v>
      </c>
      <c r="B108" s="18"/>
      <c r="C108" s="60">
        <v>800</v>
      </c>
      <c r="D108" s="27" t="s">
        <v>27</v>
      </c>
      <c r="E108" s="48">
        <v>5210307</v>
      </c>
      <c r="F108" s="50" t="s">
        <v>56</v>
      </c>
      <c r="G108" s="7">
        <v>1000</v>
      </c>
      <c r="H108" s="43"/>
      <c r="I108" s="41"/>
    </row>
    <row r="109" spans="1:9" ht="56.25">
      <c r="A109" s="16" t="s">
        <v>88</v>
      </c>
      <c r="B109" s="18"/>
      <c r="C109" s="60">
        <v>800</v>
      </c>
      <c r="D109" s="27" t="s">
        <v>108</v>
      </c>
      <c r="E109" s="16"/>
      <c r="F109" s="50"/>
      <c r="G109" s="7">
        <v>8.6</v>
      </c>
      <c r="H109" s="43"/>
      <c r="I109" s="41"/>
    </row>
    <row r="110" spans="1:9" ht="37.5">
      <c r="A110" s="16" t="s">
        <v>137</v>
      </c>
      <c r="B110" s="18"/>
      <c r="C110" s="60">
        <v>800</v>
      </c>
      <c r="D110" s="27" t="s">
        <v>108</v>
      </c>
      <c r="E110" s="16">
        <v>4500000</v>
      </c>
      <c r="F110" s="50"/>
      <c r="G110" s="7">
        <v>8.6</v>
      </c>
      <c r="H110" s="43"/>
      <c r="I110" s="41"/>
    </row>
    <row r="111" spans="1:9" ht="37.5">
      <c r="A111" s="16" t="s">
        <v>55</v>
      </c>
      <c r="B111" s="18"/>
      <c r="C111" s="60">
        <v>800</v>
      </c>
      <c r="D111" s="27" t="s">
        <v>108</v>
      </c>
      <c r="E111" s="16">
        <v>4508500</v>
      </c>
      <c r="F111" s="50"/>
      <c r="G111" s="7">
        <v>8.6</v>
      </c>
      <c r="H111" s="43"/>
      <c r="I111" s="41"/>
    </row>
    <row r="112" spans="1:9" ht="37.5">
      <c r="A112" s="16" t="s">
        <v>91</v>
      </c>
      <c r="B112" s="18"/>
      <c r="C112" s="60">
        <v>800</v>
      </c>
      <c r="D112" s="27" t="s">
        <v>108</v>
      </c>
      <c r="E112" s="16">
        <v>4508500</v>
      </c>
      <c r="F112" s="50" t="s">
        <v>92</v>
      </c>
      <c r="G112" s="7">
        <v>8.6</v>
      </c>
      <c r="H112" s="43"/>
      <c r="I112" s="41"/>
    </row>
  </sheetData>
  <mergeCells count="2">
    <mergeCell ref="A7:I7"/>
    <mergeCell ref="A6:I6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84" r:id="rId1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2012-12-14T11:07:26Z</cp:lastPrinted>
  <dcterms:created xsi:type="dcterms:W3CDTF">2007-09-04T08:08:49Z</dcterms:created>
  <dcterms:modified xsi:type="dcterms:W3CDTF">2012-12-20T09:57:38Z</dcterms:modified>
  <cp:category/>
  <cp:version/>
  <cp:contentType/>
  <cp:contentStatus/>
</cp:coreProperties>
</file>