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Владимировна\Desktop\САЙТ\"/>
    </mc:Choice>
  </mc:AlternateContent>
  <bookViews>
    <workbookView xWindow="0" yWindow="0" windowWidth="23040" windowHeight="8415" tabRatio="793"/>
  </bookViews>
  <sheets>
    <sheet name="ОТЧЕТ 2 кв" sheetId="7" r:id="rId1"/>
    <sheet name="ОТЧЕТ 1 кв" sheetId="6" r:id="rId2"/>
  </sheets>
  <definedNames>
    <definedName name="_xlnm.Print_Titles" localSheetId="1">'ОТЧЕТ 1 кв'!$10:$10</definedName>
    <definedName name="_xlnm.Print_Titles" localSheetId="0">'ОТЧЕТ 2 кв'!$10:$10</definedName>
    <definedName name="_xlnm.Print_Area" localSheetId="1">'ОТЧЕТ 1 кв'!$A$1:$L$66</definedName>
    <definedName name="_xlnm.Print_Area" localSheetId="0">'ОТЧЕТ 2 кв'!$A$1:$L$66</definedName>
  </definedNames>
  <calcPr calcId="152511"/>
</workbook>
</file>

<file path=xl/calcChain.xml><?xml version="1.0" encoding="utf-8"?>
<calcChain xmlns="http://schemas.openxmlformats.org/spreadsheetml/2006/main">
  <c r="J58" i="7" l="1"/>
  <c r="J13" i="7" s="1"/>
  <c r="J18" i="7" s="1"/>
  <c r="I58" i="7"/>
  <c r="H58" i="7"/>
  <c r="F58" i="7"/>
  <c r="F13" i="7" s="1"/>
  <c r="F18" i="7" s="1"/>
  <c r="D58" i="7"/>
  <c r="J57" i="7"/>
  <c r="J12" i="7" s="1"/>
  <c r="J17" i="7" s="1"/>
  <c r="I57" i="7"/>
  <c r="H57" i="7"/>
  <c r="F57" i="7"/>
  <c r="F12" i="7" s="1"/>
  <c r="F17" i="7" s="1"/>
  <c r="E57" i="7"/>
  <c r="D57" i="7"/>
  <c r="J56" i="7"/>
  <c r="J14" i="7" s="1"/>
  <c r="I56" i="7"/>
  <c r="I60" i="7" s="1"/>
  <c r="H56" i="7"/>
  <c r="H60" i="7" s="1"/>
  <c r="F56" i="7"/>
  <c r="F60" i="7" s="1"/>
  <c r="E56" i="7"/>
  <c r="J55" i="7"/>
  <c r="I55" i="7"/>
  <c r="H55" i="7"/>
  <c r="F55" i="7"/>
  <c r="E55" i="7"/>
  <c r="D55" i="7"/>
  <c r="G54" i="7"/>
  <c r="C54" i="7"/>
  <c r="C58" i="7" s="1"/>
  <c r="K53" i="7"/>
  <c r="G53" i="7"/>
  <c r="C53" i="7"/>
  <c r="C52" i="7"/>
  <c r="C55" i="7" s="1"/>
  <c r="J51" i="7"/>
  <c r="I51" i="7"/>
  <c r="H51" i="7"/>
  <c r="F51" i="7"/>
  <c r="C51" i="7"/>
  <c r="G50" i="7"/>
  <c r="G58" i="7" s="1"/>
  <c r="G13" i="7" s="1"/>
  <c r="G18" i="7" s="1"/>
  <c r="E50" i="7"/>
  <c r="E51" i="7" s="1"/>
  <c r="D50" i="7"/>
  <c r="D51" i="7" s="1"/>
  <c r="G49" i="7"/>
  <c r="J46" i="7"/>
  <c r="I46" i="7"/>
  <c r="H46" i="7"/>
  <c r="F46" i="7"/>
  <c r="E46" i="7"/>
  <c r="D46" i="7"/>
  <c r="C45" i="7"/>
  <c r="C44" i="7"/>
  <c r="G43" i="7"/>
  <c r="K43" i="7" s="1"/>
  <c r="C43" i="7"/>
  <c r="C46" i="7" s="1"/>
  <c r="J42" i="7"/>
  <c r="I42" i="7"/>
  <c r="H42" i="7"/>
  <c r="G42" i="7"/>
  <c r="K42" i="7" s="1"/>
  <c r="F42" i="7"/>
  <c r="E42" i="7"/>
  <c r="G41" i="7"/>
  <c r="C41" i="7"/>
  <c r="G40" i="7"/>
  <c r="G57" i="7" s="1"/>
  <c r="C40" i="7"/>
  <c r="C42" i="7" s="1"/>
  <c r="G39" i="7"/>
  <c r="K39" i="7" s="1"/>
  <c r="D39" i="7"/>
  <c r="D56" i="7" s="1"/>
  <c r="D60" i="7" s="1"/>
  <c r="C39" i="7"/>
  <c r="I38" i="7"/>
  <c r="H38" i="7"/>
  <c r="E38" i="7"/>
  <c r="D38" i="7"/>
  <c r="K37" i="7"/>
  <c r="J37" i="7"/>
  <c r="I37" i="7"/>
  <c r="H37" i="7"/>
  <c r="G37" i="7"/>
  <c r="E37" i="7"/>
  <c r="D37" i="7"/>
  <c r="K36" i="7"/>
  <c r="H36" i="7"/>
  <c r="D36" i="7"/>
  <c r="I35" i="7"/>
  <c r="H35" i="7"/>
  <c r="E35" i="7"/>
  <c r="D35" i="7"/>
  <c r="J29" i="7"/>
  <c r="J36" i="7" s="1"/>
  <c r="I29" i="7"/>
  <c r="H29" i="7"/>
  <c r="F29" i="7"/>
  <c r="E29" i="7"/>
  <c r="D29" i="7"/>
  <c r="G26" i="7"/>
  <c r="J23" i="7"/>
  <c r="I23" i="7"/>
  <c r="H23" i="7"/>
  <c r="G23" i="7"/>
  <c r="F23" i="7"/>
  <c r="D23" i="7"/>
  <c r="C23" i="7"/>
  <c r="J22" i="7"/>
  <c r="I22" i="7"/>
  <c r="H22" i="7"/>
  <c r="G22" i="7"/>
  <c r="F22" i="7"/>
  <c r="E22" i="7"/>
  <c r="D22" i="7"/>
  <c r="J24" i="7"/>
  <c r="I24" i="7"/>
  <c r="H24" i="7"/>
  <c r="F24" i="7"/>
  <c r="D24" i="7"/>
  <c r="I18" i="7"/>
  <c r="I17" i="7"/>
  <c r="E17" i="7"/>
  <c r="F16" i="7"/>
  <c r="F19" i="7" s="1"/>
  <c r="I13" i="7"/>
  <c r="H13" i="7"/>
  <c r="H18" i="7" s="1"/>
  <c r="D13" i="7"/>
  <c r="D18" i="7" s="1"/>
  <c r="C13" i="7"/>
  <c r="C18" i="7" s="1"/>
  <c r="I12" i="7"/>
  <c r="H12" i="7"/>
  <c r="H17" i="7" s="1"/>
  <c r="G12" i="7"/>
  <c r="G17" i="7" s="1"/>
  <c r="E12" i="7"/>
  <c r="D12" i="7"/>
  <c r="D17" i="7" s="1"/>
  <c r="E16" i="7"/>
  <c r="F10" i="7"/>
  <c r="G10" i="7" s="1"/>
  <c r="H10" i="7" s="1"/>
  <c r="I10" i="7" s="1"/>
  <c r="J10" i="7" s="1"/>
  <c r="K10" i="7" s="1"/>
  <c r="L10" i="7" s="1"/>
  <c r="I16" i="7" l="1"/>
  <c r="I19" i="7" s="1"/>
  <c r="J16" i="7"/>
  <c r="J19" i="7" s="1"/>
  <c r="D14" i="7"/>
  <c r="D16" i="7"/>
  <c r="D19" i="7" s="1"/>
  <c r="I36" i="7"/>
  <c r="G29" i="7"/>
  <c r="G36" i="7" s="1"/>
  <c r="F14" i="7"/>
  <c r="C22" i="7"/>
  <c r="E36" i="7"/>
  <c r="C29" i="7"/>
  <c r="C24" i="7"/>
  <c r="C56" i="7"/>
  <c r="G51" i="7"/>
  <c r="K51" i="7" s="1"/>
  <c r="K48" i="7"/>
  <c r="G55" i="7"/>
  <c r="G56" i="7"/>
  <c r="H16" i="7"/>
  <c r="H19" i="7" s="1"/>
  <c r="H14" i="7"/>
  <c r="C57" i="7"/>
  <c r="C12" i="7" s="1"/>
  <c r="C17" i="7" s="1"/>
  <c r="E58" i="7"/>
  <c r="E13" i="7" s="1"/>
  <c r="E18" i="7" s="1"/>
  <c r="E19" i="7" s="1"/>
  <c r="E23" i="7"/>
  <c r="E24" i="7" s="1"/>
  <c r="J60" i="7"/>
  <c r="D42" i="7"/>
  <c r="E14" i="7"/>
  <c r="I14" i="7"/>
  <c r="G46" i="7"/>
  <c r="K46" i="7" s="1"/>
  <c r="I42" i="6"/>
  <c r="E60" i="7" l="1"/>
  <c r="G60" i="7"/>
  <c r="K21" i="7"/>
  <c r="G24" i="7"/>
  <c r="C60" i="7"/>
  <c r="G54" i="6"/>
  <c r="G52" i="6"/>
  <c r="G49" i="6"/>
  <c r="G50" i="6"/>
  <c r="G48" i="6"/>
  <c r="G43" i="6"/>
  <c r="K43" i="6" s="1"/>
  <c r="G40" i="6"/>
  <c r="G41" i="6"/>
  <c r="G39" i="6"/>
  <c r="F21" i="6"/>
  <c r="D22" i="6"/>
  <c r="E22" i="6"/>
  <c r="F22" i="6"/>
  <c r="F23" i="6"/>
  <c r="F18" i="6"/>
  <c r="F13" i="6"/>
  <c r="F56" i="6"/>
  <c r="F60" i="6" s="1"/>
  <c r="D57" i="6"/>
  <c r="D12" i="6" s="1"/>
  <c r="E57" i="6"/>
  <c r="E12" i="6" s="1"/>
  <c r="E17" i="6" s="1"/>
  <c r="F57" i="6"/>
  <c r="F12" i="6" s="1"/>
  <c r="F58" i="6"/>
  <c r="D55" i="6"/>
  <c r="E55" i="6"/>
  <c r="F55" i="6"/>
  <c r="C53" i="6"/>
  <c r="C54" i="6"/>
  <c r="C52" i="6"/>
  <c r="H51" i="6"/>
  <c r="I51" i="6"/>
  <c r="F51" i="6"/>
  <c r="C44" i="6"/>
  <c r="C45" i="6"/>
  <c r="C43" i="6"/>
  <c r="C40" i="6"/>
  <c r="C41" i="6"/>
  <c r="D46" i="6"/>
  <c r="E46" i="6"/>
  <c r="F46" i="6"/>
  <c r="H46" i="6"/>
  <c r="I46" i="6"/>
  <c r="J46" i="6"/>
  <c r="E42" i="6"/>
  <c r="F42" i="6"/>
  <c r="H42" i="6"/>
  <c r="J42" i="6"/>
  <c r="C16" i="7" l="1"/>
  <c r="C19" i="7" s="1"/>
  <c r="C14" i="7"/>
  <c r="G16" i="7"/>
  <c r="K11" i="7"/>
  <c r="G14" i="7"/>
  <c r="C57" i="6"/>
  <c r="C12" i="6" s="1"/>
  <c r="C17" i="6" s="1"/>
  <c r="K52" i="6"/>
  <c r="F24" i="6"/>
  <c r="C23" i="6"/>
  <c r="G46" i="6"/>
  <c r="F17" i="6"/>
  <c r="C58" i="6"/>
  <c r="C13" i="6" s="1"/>
  <c r="C18" i="6" s="1"/>
  <c r="F11" i="6"/>
  <c r="F16" i="6" s="1"/>
  <c r="F19" i="6" s="1"/>
  <c r="C55" i="6"/>
  <c r="D17" i="6"/>
  <c r="C22" i="6"/>
  <c r="G42" i="6"/>
  <c r="C46" i="6"/>
  <c r="G19" i="7" l="1"/>
  <c r="K16" i="7"/>
  <c r="K14" i="7"/>
  <c r="K46" i="6"/>
  <c r="F14" i="6"/>
  <c r="K37" i="6"/>
  <c r="K36" i="6"/>
  <c r="I38" i="6"/>
  <c r="H38" i="6"/>
  <c r="J37" i="6"/>
  <c r="I37" i="6"/>
  <c r="H37" i="6"/>
  <c r="I35" i="6"/>
  <c r="H35" i="6"/>
  <c r="G37" i="6"/>
  <c r="E38" i="6"/>
  <c r="E37" i="6"/>
  <c r="E35" i="6"/>
  <c r="D38" i="6"/>
  <c r="D37" i="6"/>
  <c r="D35" i="6"/>
  <c r="D39" i="6" l="1"/>
  <c r="K53" i="6"/>
  <c r="E50" i="6"/>
  <c r="D50" i="6"/>
  <c r="D23" i="6" l="1"/>
  <c r="D51" i="6"/>
  <c r="D58" i="6"/>
  <c r="D13" i="6" s="1"/>
  <c r="D18" i="6" s="1"/>
  <c r="J55" i="6"/>
  <c r="C48" i="6"/>
  <c r="E56" i="6"/>
  <c r="E51" i="6"/>
  <c r="E21" i="6"/>
  <c r="D56" i="6"/>
  <c r="D21" i="6"/>
  <c r="D24" i="6" s="1"/>
  <c r="C39" i="6"/>
  <c r="D42" i="6"/>
  <c r="E58" i="6"/>
  <c r="E13" i="6" s="1"/>
  <c r="E18" i="6" s="1"/>
  <c r="E23" i="6"/>
  <c r="I22" i="6"/>
  <c r="I57" i="6"/>
  <c r="I12" i="6" s="1"/>
  <c r="I17" i="6" s="1"/>
  <c r="I56" i="6"/>
  <c r="I11" i="6" s="1"/>
  <c r="I16" i="6" s="1"/>
  <c r="I21" i="6"/>
  <c r="H21" i="6"/>
  <c r="H56" i="6"/>
  <c r="G51" i="6"/>
  <c r="J51" i="6"/>
  <c r="J57" i="6"/>
  <c r="J12" i="6" s="1"/>
  <c r="J17" i="6" s="1"/>
  <c r="J22" i="6"/>
  <c r="J29" i="6"/>
  <c r="J36" i="6" s="1"/>
  <c r="I29" i="6"/>
  <c r="I36" i="6" s="1"/>
  <c r="H29" i="6"/>
  <c r="H36" i="6" s="1"/>
  <c r="G26" i="6"/>
  <c r="F29" i="6"/>
  <c r="E29" i="6"/>
  <c r="E36" i="6" s="1"/>
  <c r="D29" i="6"/>
  <c r="D36" i="6" s="1"/>
  <c r="F10" i="6"/>
  <c r="G10" i="6" s="1"/>
  <c r="H10" i="6" s="1"/>
  <c r="I10" i="6" s="1"/>
  <c r="J10" i="6" s="1"/>
  <c r="K10" i="6" s="1"/>
  <c r="L10" i="6" s="1"/>
  <c r="H11" i="6" l="1"/>
  <c r="H16" i="6" s="1"/>
  <c r="E11" i="6"/>
  <c r="E16" i="6" s="1"/>
  <c r="E19" i="6" s="1"/>
  <c r="E60" i="6"/>
  <c r="D11" i="6"/>
  <c r="D60" i="6"/>
  <c r="C51" i="6"/>
  <c r="K48" i="6"/>
  <c r="C56" i="6"/>
  <c r="E24" i="6"/>
  <c r="K51" i="6"/>
  <c r="C21" i="6"/>
  <c r="C24" i="6" s="1"/>
  <c r="K39" i="6"/>
  <c r="C42" i="6"/>
  <c r="K42" i="6" s="1"/>
  <c r="I55" i="6"/>
  <c r="I23" i="6"/>
  <c r="I24" i="6" s="1"/>
  <c r="I58" i="6"/>
  <c r="H23" i="6"/>
  <c r="H58" i="6"/>
  <c r="G56" i="6"/>
  <c r="G21" i="6"/>
  <c r="K21" i="6" s="1"/>
  <c r="J58" i="6"/>
  <c r="J13" i="6" s="1"/>
  <c r="J18" i="6" s="1"/>
  <c r="J23" i="6"/>
  <c r="J21" i="6"/>
  <c r="J56" i="6"/>
  <c r="E14" i="6"/>
  <c r="G29" i="6"/>
  <c r="G36" i="6" s="1"/>
  <c r="C29" i="6"/>
  <c r="K56" i="6" l="1"/>
  <c r="H55" i="6"/>
  <c r="G53" i="6"/>
  <c r="H22" i="6"/>
  <c r="H24" i="6" s="1"/>
  <c r="H57" i="6"/>
  <c r="H12" i="6" s="1"/>
  <c r="H17" i="6" s="1"/>
  <c r="C11" i="6"/>
  <c r="C60" i="6"/>
  <c r="D16" i="6"/>
  <c r="D19" i="6" s="1"/>
  <c r="D14" i="6"/>
  <c r="J24" i="6"/>
  <c r="I13" i="6"/>
  <c r="I60" i="6"/>
  <c r="H13" i="6"/>
  <c r="H60" i="6"/>
  <c r="G11" i="6"/>
  <c r="G23" i="6"/>
  <c r="G58" i="6"/>
  <c r="G13" i="6" s="1"/>
  <c r="G18" i="6" s="1"/>
  <c r="J60" i="6"/>
  <c r="J11" i="6"/>
  <c r="G16" i="6" l="1"/>
  <c r="K11" i="6"/>
  <c r="G55" i="6"/>
  <c r="K55" i="6" s="1"/>
  <c r="G57" i="6"/>
  <c r="G12" i="6" s="1"/>
  <c r="G17" i="6" s="1"/>
  <c r="G22" i="6"/>
  <c r="G24" i="6" s="1"/>
  <c r="K24" i="6" s="1"/>
  <c r="C16" i="6"/>
  <c r="C19" i="6" s="1"/>
  <c r="C14" i="6"/>
  <c r="I18" i="6"/>
  <c r="I19" i="6" s="1"/>
  <c r="I14" i="6"/>
  <c r="H18" i="6"/>
  <c r="H19" i="6" s="1"/>
  <c r="H14" i="6"/>
  <c r="G14" i="6"/>
  <c r="G19" i="6"/>
  <c r="J16" i="6"/>
  <c r="J19" i="6" s="1"/>
  <c r="J14" i="6"/>
  <c r="K14" i="6" l="1"/>
  <c r="K19" i="6"/>
  <c r="K16" i="6"/>
  <c r="G60" i="6"/>
  <c r="K60" i="6" s="1"/>
</calcChain>
</file>

<file path=xl/sharedStrings.xml><?xml version="1.0" encoding="utf-8"?>
<sst xmlns="http://schemas.openxmlformats.org/spreadsheetml/2006/main" count="107" uniqueCount="45">
  <si>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</si>
  <si>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</si>
  <si>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</si>
  <si>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</si>
  <si>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</si>
  <si>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</si>
  <si>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</si>
  <si>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</si>
  <si>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</si>
  <si>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</si>
  <si>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</si>
  <si>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</si>
  <si>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</si>
  <si>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</si>
  <si>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</si>
  <si>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</si>
  <si>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</si>
  <si>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Бюджет поселения</t>
  </si>
  <si>
    <t>Оплата по факту выполненных работ</t>
  </si>
  <si>
    <t>Расходы по фактической потребности</t>
  </si>
  <si>
    <t>Комплекс процессных мероприятий «Ремонт общего имущества в многоквартирных домах"</t>
  </si>
  <si>
    <t>итого</t>
  </si>
  <si>
    <t>Итого:Создание условий для развития жилищного хозяйства на территории МО "Нежновское сельское поселение" , из них:</t>
  </si>
  <si>
    <t>Всего расходов по программе</t>
  </si>
  <si>
    <t>Комплекс процессных мероприятий «Создание условий для развития деятельности культуры»</t>
  </si>
  <si>
    <t>Обеспечение деятельности домов культуры</t>
  </si>
  <si>
    <t>Обеспечение деятельности библиотек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</si>
  <si>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</si>
  <si>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Районный бюджет </t>
  </si>
  <si>
    <t xml:space="preserve">Главный бухгалтер                                  </t>
  </si>
  <si>
    <t xml:space="preserve">Глава администрации </t>
  </si>
  <si>
    <t xml:space="preserve">МО "Нежновское сельское поселение"  </t>
  </si>
  <si>
    <t>А.С. Жадан</t>
  </si>
  <si>
    <t>Н.Л. Гостин</t>
  </si>
  <si>
    <t>для запонления. Остальные не трогаем</t>
  </si>
  <si>
    <t>за    январь- март  2023 г</t>
  </si>
  <si>
    <t>«Развитие культуры в муниципальном образовании «Нежновское сельское поселение» муниципального образования «Кингисеппский муниципальный район» Ленинградской области на 2023-2025 годы»</t>
  </si>
  <si>
    <t>Поддержка отрасли культуры, спорта и молодежной политики</t>
  </si>
  <si>
    <t>Оплата по факту начисления</t>
  </si>
  <si>
    <t xml:space="preserve"> Отчет о реализации муниципальной программы муниципального образования "Нежновское сельское поселение"  «Развитие культуры в муниципальном образовании «Нежновское сельское поселение» муниципального образования «Кингисеппский муниципальный район» Ленинградской области на 2023-2025 годы» </t>
  </si>
  <si>
    <t>Н.А. Гостина</t>
  </si>
  <si>
    <t>за    январь- декабрь  2023 г</t>
  </si>
  <si>
    <t>Нежновского сельского поселения</t>
  </si>
  <si>
    <t xml:space="preserve"> </t>
  </si>
  <si>
    <t xml:space="preserve"> Отчет о реализации муниципальной программы Нежновского сельского поселения  «Развитие культуры в Нежновском сельском поселении  на 2023-2025 годы»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</si>
</sst>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  <numFmt numFmtId="168" formatCode="#,##0.0_ ;\-#,##0.0\ "/>
    <numFmt numFmtId="169" formatCode="_-* #,##0.0\ _₽_-;\-* #,##0.0\ _₽_-;_-* &quot;-&quot;?\ _₽_-;_-@_-"/>
    <numFmt numFmtId="170" formatCode="#,##0.00000_ ;\-#,##0.00000\ "/>
    <numFmt numFmtId="171" formatCode="#,##0.00000\ _₽;\-#,##0.00000\ _₽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sz val="48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66" fontId="6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169" fontId="6" fillId="0" borderId="7" xfId="0" applyNumberFormat="1" applyFont="1" applyFill="1" applyBorder="1"/>
    <xf numFmtId="0" fontId="11" fillId="0" borderId="0" xfId="0" applyFont="1" applyFill="1"/>
    <xf numFmtId="167" fontId="0" fillId="0" borderId="4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Fill="1" applyAlignment="1">
      <alignment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70" fontId="7" fillId="0" borderId="1" xfId="1" applyNumberFormat="1" applyFont="1" applyFill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center" vertical="center" wrapText="1"/>
    </xf>
    <xf numFmtId="171" fontId="6" fillId="0" borderId="1" xfId="1" applyNumberFormat="1" applyFont="1" applyFill="1" applyBorder="1" applyAlignment="1">
      <alignment horizontal="center" vertical="center" wrapText="1"/>
    </xf>
    <xf numFmtId="170" fontId="0" fillId="0" borderId="1" xfId="0" applyNumberFormat="1" applyFont="1" applyBorder="1" applyAlignment="1">
      <alignment horizontal="center" vertical="center" wrapText="1"/>
    </xf>
    <xf numFmtId="170" fontId="0" fillId="0" borderId="7" xfId="0" applyNumberFormat="1" applyFont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left" vertical="center" wrapText="1"/>
    </xf>
    <xf numFmtId="170" fontId="7" fillId="3" borderId="1" xfId="1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2" borderId="0" xfId="0" applyFont="1" applyFill="1" applyBorder="1"/>
    <xf numFmtId="0" fontId="0" fillId="0" borderId="0" xfId="0" applyFont="1" applyAlignment="1"/>
    <xf numFmtId="0" fontId="0" fillId="0" borderId="0" xfId="0" applyAlignment="1"/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6" fontId="7" fillId="0" borderId="8" xfId="1" applyNumberFormat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topLeftCell="A7" zoomScaleNormal="100" workbookViewId="0">
      <selection activeCell="A4" sqref="A4:L4"/>
    </sheetView>
  </sheetViews>
  <sheetFormatPr defaultColWidth="9.140625" defaultRowHeight="18.75" x14ac:dyDescent="0.3"/>
  <cols>
    <col min="1" max="1" width="31.85546875" style="26" customWidth="1"/>
    <col min="2" max="2" width="10.28515625" style="1" customWidth="1"/>
    <col min="3" max="3" width="12.5703125" style="8" customWidth="1"/>
    <col min="4" max="4" width="10.42578125" style="2" customWidth="1"/>
    <col min="5" max="5" width="12.85546875" style="2" customWidth="1"/>
    <col min="6" max="6" width="10.140625" style="2" customWidth="1"/>
    <col min="7" max="7" width="10.42578125" style="2" customWidth="1"/>
    <col min="8" max="8" width="9.140625" style="2" customWidth="1"/>
    <col min="9" max="9" width="8.42578125" style="2" customWidth="1"/>
    <col min="10" max="10" width="10.7109375" style="2" customWidth="1"/>
    <col min="11" max="11" width="9.28515625" style="2" customWidth="1"/>
    <col min="12" max="12" width="10.7109375" style="2" customWidth="1"/>
    <col min="13" max="16384" width="9.140625" style="2"/>
  </cols>
  <sheetData>
    <row r="1" spans="1:14" x14ac:dyDescent="0.3">
      <c r="K1" s="76"/>
      <c r="L1" s="67"/>
    </row>
    <row r="2" spans="1:14" ht="19.5" customHeight="1" x14ac:dyDescent="0.85">
      <c r="A2" s="39"/>
      <c r="J2" s="77"/>
      <c r="K2" s="67"/>
      <c r="L2" s="67"/>
      <c r="M2" s="67"/>
    </row>
    <row r="3" spans="1:14" x14ac:dyDescent="0.3">
      <c r="G3" s="3"/>
    </row>
    <row r="4" spans="1:14" ht="59.25" customHeight="1" x14ac:dyDescent="0.3">
      <c r="A4" s="78" t="s">
        <v>44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s="4" customFormat="1" x14ac:dyDescent="0.3">
      <c r="A5" s="79" t="s">
        <v>41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4" x14ac:dyDescent="0.3">
      <c r="L6" s="2" t="s">
        <v>14</v>
      </c>
    </row>
    <row r="7" spans="1:14" ht="40.5" customHeight="1" x14ac:dyDescent="0.3">
      <c r="A7" s="80" t="s">
        <v>8</v>
      </c>
      <c r="B7" s="83" t="s">
        <v>1</v>
      </c>
      <c r="C7" s="83" t="s">
        <v>12</v>
      </c>
      <c r="D7" s="83"/>
      <c r="E7" s="83"/>
      <c r="F7" s="83"/>
      <c r="G7" s="83" t="s">
        <v>13</v>
      </c>
      <c r="H7" s="83"/>
      <c r="I7" s="83"/>
      <c r="J7" s="83"/>
      <c r="K7" s="80" t="s">
        <v>9</v>
      </c>
      <c r="L7" s="80" t="s">
        <v>10</v>
      </c>
      <c r="M7" s="12"/>
      <c r="N7" s="66"/>
    </row>
    <row r="8" spans="1:14" ht="31.15" customHeight="1" x14ac:dyDescent="0.3">
      <c r="A8" s="81"/>
      <c r="B8" s="83"/>
      <c r="C8" s="84" t="s">
        <v>0</v>
      </c>
      <c r="D8" s="83" t="s">
        <v>11</v>
      </c>
      <c r="E8" s="83"/>
      <c r="F8" s="83"/>
      <c r="G8" s="84" t="s">
        <v>0</v>
      </c>
      <c r="H8" s="83" t="s">
        <v>11</v>
      </c>
      <c r="I8" s="83"/>
      <c r="J8" s="83"/>
      <c r="K8" s="81"/>
      <c r="L8" s="81"/>
      <c r="M8" s="12"/>
      <c r="N8" s="4"/>
    </row>
    <row r="9" spans="1:14" ht="63" x14ac:dyDescent="0.3">
      <c r="A9" s="82"/>
      <c r="B9" s="83"/>
      <c r="C9" s="84"/>
      <c r="D9" s="49" t="s">
        <v>2</v>
      </c>
      <c r="E9" s="49" t="s">
        <v>17</v>
      </c>
      <c r="F9" s="49" t="s">
        <v>28</v>
      </c>
      <c r="G9" s="84"/>
      <c r="H9" s="49" t="s">
        <v>2</v>
      </c>
      <c r="I9" s="49" t="s">
        <v>17</v>
      </c>
      <c r="J9" s="49" t="s">
        <v>28</v>
      </c>
      <c r="K9" s="82"/>
      <c r="L9" s="82"/>
      <c r="M9" s="12"/>
      <c r="N9" s="4"/>
    </row>
    <row r="10" spans="1:14" x14ac:dyDescent="0.3">
      <c r="A10" s="49">
        <v>1</v>
      </c>
      <c r="B10" s="49">
        <v>3</v>
      </c>
      <c r="C10" s="49">
        <v>4</v>
      </c>
      <c r="D10" s="5">
        <v>5</v>
      </c>
      <c r="E10" s="5">
        <v>6</v>
      </c>
      <c r="F10" s="5">
        <f t="shared" ref="F10:L10" si="0">E10+1</f>
        <v>7</v>
      </c>
      <c r="G10" s="5">
        <f t="shared" si="0"/>
        <v>8</v>
      </c>
      <c r="H10" s="5">
        <f t="shared" si="0"/>
        <v>9</v>
      </c>
      <c r="I10" s="5">
        <f t="shared" si="0"/>
        <v>10</v>
      </c>
      <c r="J10" s="5">
        <f t="shared" si="0"/>
        <v>11</v>
      </c>
      <c r="K10" s="5">
        <f t="shared" si="0"/>
        <v>12</v>
      </c>
      <c r="L10" s="5">
        <f t="shared" si="0"/>
        <v>13</v>
      </c>
      <c r="M10" s="12"/>
      <c r="N10" s="4"/>
    </row>
    <row r="11" spans="1:14" ht="31.5" customHeight="1" x14ac:dyDescent="0.3">
      <c r="A11" s="85" t="s">
        <v>36</v>
      </c>
      <c r="B11" s="49">
        <v>2023</v>
      </c>
      <c r="C11" s="37">
        <v>5759.3</v>
      </c>
      <c r="D11" s="37">
        <v>635</v>
      </c>
      <c r="E11" s="37">
        <v>294.39999999999998</v>
      </c>
      <c r="F11" s="37">
        <v>4829.8999999999996</v>
      </c>
      <c r="G11" s="37">
        <v>5588.6</v>
      </c>
      <c r="H11" s="37">
        <v>549.6</v>
      </c>
      <c r="I11" s="37">
        <v>209.1</v>
      </c>
      <c r="J11" s="37">
        <v>4829.8999999999996</v>
      </c>
      <c r="K11" s="40">
        <f>G11/C11*100</f>
        <v>97.03609813692637</v>
      </c>
      <c r="L11" s="69" t="s">
        <v>19</v>
      </c>
      <c r="M11" s="12"/>
      <c r="N11" s="4"/>
    </row>
    <row r="12" spans="1:14" x14ac:dyDescent="0.3">
      <c r="A12" s="85"/>
      <c r="B12" s="49">
        <v>2024</v>
      </c>
      <c r="C12" s="61">
        <f>C57</f>
        <v>2373.5</v>
      </c>
      <c r="D12" s="41">
        <f t="shared" ref="D12:J13" si="1">D57</f>
        <v>368.4</v>
      </c>
      <c r="E12" s="61">
        <f t="shared" si="1"/>
        <v>2005.1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15">
        <v>0</v>
      </c>
      <c r="L12" s="70"/>
      <c r="M12" s="12"/>
      <c r="N12" s="4"/>
    </row>
    <row r="13" spans="1:14" ht="24.6" customHeight="1" x14ac:dyDescent="0.3">
      <c r="A13" s="85"/>
      <c r="B13" s="49">
        <v>2025</v>
      </c>
      <c r="C13" s="62">
        <f>C58</f>
        <v>2396.1999999999998</v>
      </c>
      <c r="D13" s="42">
        <f t="shared" si="1"/>
        <v>368.4</v>
      </c>
      <c r="E13" s="62">
        <f t="shared" si="1"/>
        <v>2027.8</v>
      </c>
      <c r="F13" s="42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2">
        <f t="shared" si="1"/>
        <v>0</v>
      </c>
      <c r="K13" s="15">
        <v>0</v>
      </c>
      <c r="L13" s="71"/>
      <c r="M13" s="12"/>
      <c r="N13" s="4"/>
    </row>
    <row r="14" spans="1:14" ht="55.15" customHeight="1" x14ac:dyDescent="0.3">
      <c r="A14" s="85"/>
      <c r="B14" s="7" t="s">
        <v>3</v>
      </c>
      <c r="C14" s="63">
        <f>C11+C12+C13</f>
        <v>10529</v>
      </c>
      <c r="D14" s="14">
        <f t="shared" ref="D14:J14" si="2">D11+D12+D13</f>
        <v>1371.8</v>
      </c>
      <c r="E14" s="63">
        <f t="shared" si="2"/>
        <v>4327.3</v>
      </c>
      <c r="F14" s="14">
        <f t="shared" si="2"/>
        <v>4829.8999999999996</v>
      </c>
      <c r="G14" s="14">
        <f t="shared" si="2"/>
        <v>5588.6</v>
      </c>
      <c r="H14" s="14">
        <f t="shared" si="2"/>
        <v>549.6</v>
      </c>
      <c r="I14" s="14">
        <f t="shared" si="2"/>
        <v>209.1</v>
      </c>
      <c r="J14" s="14">
        <f t="shared" si="2"/>
        <v>4829.8999999999996</v>
      </c>
      <c r="K14" s="14">
        <f>G14/C14*100</f>
        <v>53.07816506790769</v>
      </c>
      <c r="L14" s="72"/>
      <c r="M14" s="12"/>
      <c r="N14" s="4"/>
    </row>
    <row r="15" spans="1:14" hidden="1" x14ac:dyDescent="0.3">
      <c r="A15" s="9" t="s">
        <v>4</v>
      </c>
      <c r="B15" s="6"/>
      <c r="C15" s="56"/>
      <c r="D15" s="56"/>
      <c r="E15" s="56"/>
      <c r="F15" s="11"/>
      <c r="G15" s="56"/>
      <c r="H15" s="56"/>
      <c r="I15" s="56"/>
      <c r="J15" s="11"/>
      <c r="K15" s="56"/>
      <c r="L15" s="73"/>
      <c r="M15" s="12"/>
      <c r="N15" s="4"/>
    </row>
    <row r="16" spans="1:14" ht="21" customHeight="1" x14ac:dyDescent="0.3">
      <c r="A16" s="75" t="s">
        <v>5</v>
      </c>
      <c r="B16" s="49">
        <v>2023</v>
      </c>
      <c r="C16" s="10">
        <f>C11</f>
        <v>5759.3</v>
      </c>
      <c r="D16" s="10">
        <f t="shared" ref="D16:J18" si="3">D11</f>
        <v>635</v>
      </c>
      <c r="E16" s="10">
        <f t="shared" si="3"/>
        <v>294.39999999999998</v>
      </c>
      <c r="F16" s="10">
        <f t="shared" si="3"/>
        <v>4829.8999999999996</v>
      </c>
      <c r="G16" s="43">
        <f t="shared" si="3"/>
        <v>5588.6</v>
      </c>
      <c r="H16" s="43">
        <f t="shared" si="3"/>
        <v>549.6</v>
      </c>
      <c r="I16" s="43">
        <f t="shared" si="3"/>
        <v>209.1</v>
      </c>
      <c r="J16" s="43">
        <f t="shared" si="3"/>
        <v>4829.8999999999996</v>
      </c>
      <c r="K16" s="43">
        <f>G16/C16*100</f>
        <v>97.03609813692637</v>
      </c>
      <c r="L16" s="74"/>
      <c r="M16" s="12"/>
      <c r="N16" s="4"/>
    </row>
    <row r="17" spans="1:14" ht="23.45" customHeight="1" x14ac:dyDescent="0.3">
      <c r="A17" s="75"/>
      <c r="B17" s="49">
        <v>2024</v>
      </c>
      <c r="C17" s="59">
        <f>C12</f>
        <v>2373.5</v>
      </c>
      <c r="D17" s="10">
        <f t="shared" si="3"/>
        <v>368.4</v>
      </c>
      <c r="E17" s="60">
        <f t="shared" si="3"/>
        <v>2005.1</v>
      </c>
      <c r="F17" s="10">
        <f t="shared" si="3"/>
        <v>0</v>
      </c>
      <c r="G17" s="43">
        <f t="shared" si="3"/>
        <v>0</v>
      </c>
      <c r="H17" s="43">
        <f t="shared" si="3"/>
        <v>0</v>
      </c>
      <c r="I17" s="43">
        <f t="shared" si="3"/>
        <v>0</v>
      </c>
      <c r="J17" s="43">
        <f t="shared" si="3"/>
        <v>0</v>
      </c>
      <c r="K17" s="43">
        <v>0</v>
      </c>
      <c r="L17" s="43"/>
      <c r="M17" s="12"/>
      <c r="N17" s="4"/>
    </row>
    <row r="18" spans="1:14" ht="19.149999999999999" customHeight="1" x14ac:dyDescent="0.3">
      <c r="A18" s="75"/>
      <c r="B18" s="49">
        <v>2025</v>
      </c>
      <c r="C18" s="59">
        <f>C13</f>
        <v>2396.1999999999998</v>
      </c>
      <c r="D18" s="10">
        <f t="shared" si="3"/>
        <v>368.4</v>
      </c>
      <c r="E18" s="60">
        <f t="shared" si="3"/>
        <v>2027.8</v>
      </c>
      <c r="F18" s="10">
        <f t="shared" si="3"/>
        <v>0</v>
      </c>
      <c r="G18" s="43">
        <f t="shared" si="3"/>
        <v>0</v>
      </c>
      <c r="H18" s="43">
        <f t="shared" si="3"/>
        <v>0</v>
      </c>
      <c r="I18" s="43">
        <f t="shared" si="3"/>
        <v>0</v>
      </c>
      <c r="J18" s="43">
        <f t="shared" si="3"/>
        <v>0</v>
      </c>
      <c r="K18" s="43">
        <v>0</v>
      </c>
      <c r="L18" s="43"/>
      <c r="M18" s="12"/>
      <c r="N18" s="4"/>
    </row>
    <row r="19" spans="1:14" ht="25.15" customHeight="1" x14ac:dyDescent="0.3">
      <c r="A19" s="75"/>
      <c r="B19" s="7" t="s">
        <v>3</v>
      </c>
      <c r="C19" s="59">
        <f>C16+C17+C18</f>
        <v>10529</v>
      </c>
      <c r="D19" s="10">
        <f t="shared" ref="D19:J19" si="4">D16+D17+D18</f>
        <v>1371.8</v>
      </c>
      <c r="E19" s="60">
        <f t="shared" si="4"/>
        <v>4327.3</v>
      </c>
      <c r="F19" s="10">
        <f t="shared" si="4"/>
        <v>4829.8999999999996</v>
      </c>
      <c r="G19" s="10">
        <f t="shared" si="4"/>
        <v>5588.6</v>
      </c>
      <c r="H19" s="10">
        <f t="shared" si="4"/>
        <v>549.6</v>
      </c>
      <c r="I19" s="10">
        <f t="shared" si="4"/>
        <v>209.1</v>
      </c>
      <c r="J19" s="10">
        <f t="shared" si="4"/>
        <v>4829.8999999999996</v>
      </c>
      <c r="K19" s="10"/>
      <c r="L19" s="10"/>
      <c r="M19" s="12"/>
      <c r="N19" s="4"/>
    </row>
    <row r="20" spans="1:14" ht="27" customHeight="1" x14ac:dyDescent="0.3">
      <c r="A20" s="9" t="s">
        <v>6</v>
      </c>
      <c r="B20" s="6"/>
      <c r="C20" s="89"/>
      <c r="D20" s="90"/>
      <c r="E20" s="90"/>
      <c r="F20" s="90"/>
      <c r="G20" s="90"/>
      <c r="H20" s="90"/>
      <c r="I20" s="90"/>
      <c r="J20" s="90"/>
      <c r="K20" s="90"/>
      <c r="L20" s="91"/>
      <c r="M20" s="12"/>
      <c r="N20" s="4"/>
    </row>
    <row r="21" spans="1:14" ht="31.5" customHeight="1" x14ac:dyDescent="0.3">
      <c r="A21" s="75" t="s">
        <v>7</v>
      </c>
      <c r="B21" s="49">
        <v>2023</v>
      </c>
      <c r="C21" s="15">
        <v>5759.3</v>
      </c>
      <c r="D21" s="15">
        <v>635</v>
      </c>
      <c r="E21" s="15">
        <v>294.39999999999998</v>
      </c>
      <c r="F21" s="15">
        <v>4829.8999999999996</v>
      </c>
      <c r="G21" s="15">
        <v>5588.6</v>
      </c>
      <c r="H21" s="15">
        <v>549.6</v>
      </c>
      <c r="I21" s="15">
        <v>209.1</v>
      </c>
      <c r="J21" s="15">
        <v>4829.8999999999996</v>
      </c>
      <c r="K21" s="15">
        <f>G21/C21*100</f>
        <v>97.03609813692637</v>
      </c>
      <c r="L21" s="92"/>
      <c r="M21" s="12"/>
      <c r="N21" s="4"/>
    </row>
    <row r="22" spans="1:14" ht="25.9" customHeight="1" x14ac:dyDescent="0.3">
      <c r="A22" s="75"/>
      <c r="B22" s="49">
        <v>2024</v>
      </c>
      <c r="C22" s="58">
        <f t="shared" ref="C22:J23" si="5">C40+C44+C49+C53</f>
        <v>2373.5</v>
      </c>
      <c r="D22" s="15">
        <f t="shared" si="5"/>
        <v>368.4</v>
      </c>
      <c r="E22" s="58">
        <f t="shared" si="5"/>
        <v>2005.1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/>
      <c r="L22" s="93"/>
      <c r="M22" s="12"/>
      <c r="N22" s="4"/>
    </row>
    <row r="23" spans="1:14" ht="18" customHeight="1" x14ac:dyDescent="0.3">
      <c r="A23" s="75"/>
      <c r="B23" s="49">
        <v>2025</v>
      </c>
      <c r="C23" s="58">
        <f t="shared" si="5"/>
        <v>2396.1999999999998</v>
      </c>
      <c r="D23" s="15">
        <f t="shared" si="5"/>
        <v>368.4</v>
      </c>
      <c r="E23" s="58">
        <f t="shared" si="5"/>
        <v>2027.8000000000002</v>
      </c>
      <c r="F23" s="15">
        <f t="shared" si="5"/>
        <v>0</v>
      </c>
      <c r="G23" s="15">
        <f>G41+G45+G50+G54</f>
        <v>0</v>
      </c>
      <c r="H23" s="15">
        <f t="shared" si="5"/>
        <v>0</v>
      </c>
      <c r="I23" s="15">
        <f t="shared" si="5"/>
        <v>0</v>
      </c>
      <c r="J23" s="15">
        <f>J41+J45+J50+J54</f>
        <v>0</v>
      </c>
      <c r="K23" s="15"/>
      <c r="L23" s="94"/>
      <c r="M23" s="12"/>
      <c r="N23" s="4"/>
    </row>
    <row r="24" spans="1:14" ht="37.5" customHeight="1" x14ac:dyDescent="0.3">
      <c r="A24" s="75"/>
      <c r="B24" s="7" t="s">
        <v>3</v>
      </c>
      <c r="C24" s="59">
        <f>C21++C22+C23</f>
        <v>10529</v>
      </c>
      <c r="D24" s="13">
        <f t="shared" ref="D24:J24" si="6">D21++D22+D23</f>
        <v>1371.8</v>
      </c>
      <c r="E24" s="59">
        <f t="shared" si="6"/>
        <v>4327.3</v>
      </c>
      <c r="F24" s="13">
        <f t="shared" si="6"/>
        <v>4829.8999999999996</v>
      </c>
      <c r="G24" s="13">
        <f t="shared" si="6"/>
        <v>5588.6</v>
      </c>
      <c r="H24" s="13">
        <f t="shared" si="6"/>
        <v>549.6</v>
      </c>
      <c r="I24" s="13">
        <f t="shared" si="6"/>
        <v>209.1</v>
      </c>
      <c r="J24" s="13">
        <f t="shared" si="6"/>
        <v>4829.8999999999996</v>
      </c>
      <c r="K24" s="13"/>
      <c r="L24" s="13"/>
      <c r="M24" s="12"/>
      <c r="N24" s="4"/>
    </row>
    <row r="25" spans="1:14" ht="42" hidden="1" customHeight="1" x14ac:dyDescent="0.3">
      <c r="A25" s="95" t="s">
        <v>16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12"/>
      <c r="N25" s="4"/>
    </row>
    <row r="26" spans="1:14" ht="31.5" hidden="1" customHeight="1" x14ac:dyDescent="0.3">
      <c r="A26" s="75"/>
      <c r="B26" s="80" t="s">
        <v>15</v>
      </c>
      <c r="C26" s="98"/>
      <c r="D26" s="86"/>
      <c r="E26" s="86"/>
      <c r="F26" s="86"/>
      <c r="G26" s="98">
        <f>H26+I26+J26</f>
        <v>0</v>
      </c>
      <c r="H26" s="86"/>
      <c r="I26" s="86"/>
      <c r="J26" s="86"/>
      <c r="K26" s="86"/>
      <c r="L26" s="86"/>
      <c r="M26" s="12"/>
      <c r="N26" s="4"/>
    </row>
    <row r="27" spans="1:14" hidden="1" x14ac:dyDescent="0.3">
      <c r="A27" s="75"/>
      <c r="B27" s="81"/>
      <c r="C27" s="99"/>
      <c r="D27" s="87"/>
      <c r="E27" s="87"/>
      <c r="F27" s="87"/>
      <c r="G27" s="99"/>
      <c r="H27" s="87"/>
      <c r="I27" s="87"/>
      <c r="J27" s="87"/>
      <c r="K27" s="87"/>
      <c r="L27" s="87"/>
      <c r="M27" s="12"/>
      <c r="N27" s="4"/>
    </row>
    <row r="28" spans="1:14" ht="2.25" hidden="1" customHeight="1" x14ac:dyDescent="0.3">
      <c r="A28" s="75"/>
      <c r="B28" s="82"/>
      <c r="C28" s="100"/>
      <c r="D28" s="88"/>
      <c r="E28" s="88"/>
      <c r="F28" s="88"/>
      <c r="G28" s="100"/>
      <c r="H28" s="88"/>
      <c r="I28" s="88"/>
      <c r="J28" s="88"/>
      <c r="K28" s="88"/>
      <c r="L28" s="88"/>
      <c r="M28" s="12"/>
      <c r="N28" s="4"/>
    </row>
    <row r="29" spans="1:14" ht="38.25" hidden="1" customHeight="1" x14ac:dyDescent="0.3">
      <c r="A29" s="75"/>
      <c r="B29" s="7" t="s">
        <v>3</v>
      </c>
      <c r="C29" s="10">
        <f>D29+E29+F29</f>
        <v>0</v>
      </c>
      <c r="D29" s="10">
        <f>D26</f>
        <v>0</v>
      </c>
      <c r="E29" s="10">
        <f>E26</f>
        <v>0</v>
      </c>
      <c r="F29" s="10">
        <f>F26</f>
        <v>0</v>
      </c>
      <c r="G29" s="10">
        <f>H29+I29+J29</f>
        <v>0</v>
      </c>
      <c r="H29" s="10">
        <f>H26</f>
        <v>0</v>
      </c>
      <c r="I29" s="10">
        <f>I26</f>
        <v>0</v>
      </c>
      <c r="J29" s="10">
        <f>J26</f>
        <v>0</v>
      </c>
      <c r="K29" s="10"/>
      <c r="L29" s="10"/>
      <c r="M29" s="12"/>
      <c r="N29" s="4"/>
    </row>
    <row r="30" spans="1:14" ht="31.5" hidden="1" customHeight="1" x14ac:dyDescent="0.3">
      <c r="A30" s="101"/>
      <c r="B30" s="80" t="s">
        <v>15</v>
      </c>
      <c r="C30" s="98"/>
      <c r="D30" s="86"/>
      <c r="E30" s="86"/>
      <c r="F30" s="86"/>
      <c r="G30" s="98"/>
      <c r="H30" s="86"/>
      <c r="I30" s="86"/>
      <c r="J30" s="86"/>
      <c r="K30" s="86"/>
      <c r="L30" s="86"/>
      <c r="M30" s="12"/>
      <c r="N30" s="4"/>
    </row>
    <row r="31" spans="1:14" ht="14.25" hidden="1" customHeight="1" x14ac:dyDescent="0.3">
      <c r="A31" s="102"/>
      <c r="B31" s="81"/>
      <c r="C31" s="99"/>
      <c r="D31" s="87"/>
      <c r="E31" s="87"/>
      <c r="F31" s="87"/>
      <c r="G31" s="99"/>
      <c r="H31" s="87"/>
      <c r="I31" s="87"/>
      <c r="J31" s="87"/>
      <c r="K31" s="87"/>
      <c r="L31" s="87"/>
      <c r="M31" s="12"/>
      <c r="N31" s="4"/>
    </row>
    <row r="32" spans="1:14" hidden="1" x14ac:dyDescent="0.3">
      <c r="A32" s="102"/>
      <c r="B32" s="82"/>
      <c r="C32" s="100"/>
      <c r="D32" s="88"/>
      <c r="E32" s="88"/>
      <c r="F32" s="88"/>
      <c r="G32" s="100"/>
      <c r="H32" s="88"/>
      <c r="I32" s="88"/>
      <c r="J32" s="88"/>
      <c r="K32" s="88"/>
      <c r="L32" s="88"/>
      <c r="M32" s="12"/>
      <c r="N32" s="4"/>
    </row>
    <row r="33" spans="1:14" hidden="1" x14ac:dyDescent="0.3">
      <c r="A33" s="103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4"/>
    </row>
    <row r="34" spans="1:14" ht="37.5" customHeight="1" x14ac:dyDescent="0.3">
      <c r="A34" s="109" t="s">
        <v>24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12"/>
      <c r="N34" s="4"/>
    </row>
    <row r="35" spans="1:14" ht="37.5" hidden="1" customHeight="1" x14ac:dyDescent="0.3">
      <c r="A35" s="112" t="s">
        <v>22</v>
      </c>
      <c r="B35" s="7">
        <v>2022</v>
      </c>
      <c r="C35" s="22">
        <v>24</v>
      </c>
      <c r="D35" s="13">
        <f t="shared" ref="D35:E39" si="7">D28</f>
        <v>0</v>
      </c>
      <c r="E35" s="13">
        <f t="shared" si="7"/>
        <v>0</v>
      </c>
      <c r="F35" s="22">
        <v>24</v>
      </c>
      <c r="G35" s="22">
        <v>1.5</v>
      </c>
      <c r="H35" s="13">
        <f t="shared" ref="H35:I38" si="8">H28</f>
        <v>0</v>
      </c>
      <c r="I35" s="13">
        <f t="shared" si="8"/>
        <v>0</v>
      </c>
      <c r="J35" s="22">
        <v>1.5</v>
      </c>
      <c r="K35" s="22">
        <v>6.3</v>
      </c>
      <c r="L35" s="50"/>
      <c r="M35" s="12"/>
      <c r="N35" s="4"/>
    </row>
    <row r="36" spans="1:14" ht="37.5" hidden="1" customHeight="1" x14ac:dyDescent="0.3">
      <c r="A36" s="113"/>
      <c r="B36" s="7">
        <v>2023</v>
      </c>
      <c r="C36" s="22">
        <v>3.3</v>
      </c>
      <c r="D36" s="13">
        <f t="shared" si="7"/>
        <v>0</v>
      </c>
      <c r="E36" s="13">
        <f t="shared" si="7"/>
        <v>0</v>
      </c>
      <c r="F36" s="22">
        <v>3.3</v>
      </c>
      <c r="G36" s="13">
        <f>G29</f>
        <v>0</v>
      </c>
      <c r="H36" s="13">
        <f t="shared" si="8"/>
        <v>0</v>
      </c>
      <c r="I36" s="13">
        <f t="shared" si="8"/>
        <v>0</v>
      </c>
      <c r="J36" s="13">
        <f>J29</f>
        <v>0</v>
      </c>
      <c r="K36" s="13">
        <f>K29</f>
        <v>0</v>
      </c>
      <c r="L36" s="21"/>
      <c r="M36" s="12"/>
      <c r="N36" s="4"/>
    </row>
    <row r="37" spans="1:14" ht="37.5" hidden="1" customHeight="1" x14ac:dyDescent="0.3">
      <c r="A37" s="113"/>
      <c r="B37" s="7">
        <v>2024</v>
      </c>
      <c r="C37" s="22">
        <v>3.3</v>
      </c>
      <c r="D37" s="13">
        <f t="shared" si="7"/>
        <v>0</v>
      </c>
      <c r="E37" s="13">
        <f t="shared" si="7"/>
        <v>0</v>
      </c>
      <c r="F37" s="22">
        <v>3.3</v>
      </c>
      <c r="G37" s="13">
        <f>G30</f>
        <v>0</v>
      </c>
      <c r="H37" s="13">
        <f t="shared" si="8"/>
        <v>0</v>
      </c>
      <c r="I37" s="13">
        <f t="shared" si="8"/>
        <v>0</v>
      </c>
      <c r="J37" s="13">
        <f>J30</f>
        <v>0</v>
      </c>
      <c r="K37" s="13">
        <f>K30</f>
        <v>0</v>
      </c>
      <c r="L37" s="21"/>
      <c r="M37" s="12"/>
      <c r="N37" s="4"/>
    </row>
    <row r="38" spans="1:14" ht="37.5" hidden="1" customHeight="1" x14ac:dyDescent="0.3">
      <c r="A38" s="114"/>
      <c r="B38" s="7" t="s">
        <v>21</v>
      </c>
      <c r="C38" s="22">
        <v>30.6</v>
      </c>
      <c r="D38" s="13">
        <f t="shared" si="7"/>
        <v>0</v>
      </c>
      <c r="E38" s="13">
        <f t="shared" si="7"/>
        <v>0</v>
      </c>
      <c r="F38" s="22">
        <v>30.6</v>
      </c>
      <c r="G38" s="22">
        <v>1.5</v>
      </c>
      <c r="H38" s="13">
        <f t="shared" si="8"/>
        <v>0</v>
      </c>
      <c r="I38" s="13">
        <f t="shared" si="8"/>
        <v>0</v>
      </c>
      <c r="J38" s="22">
        <v>1.5</v>
      </c>
      <c r="K38" s="22"/>
      <c r="L38" s="21"/>
      <c r="M38" s="12"/>
      <c r="N38" s="4"/>
    </row>
    <row r="39" spans="1:14" ht="31.5" customHeight="1" x14ac:dyDescent="0.3">
      <c r="A39" s="75" t="s">
        <v>25</v>
      </c>
      <c r="B39" s="49">
        <v>2023</v>
      </c>
      <c r="C39" s="15">
        <f>D39+E39+F39</f>
        <v>24.3</v>
      </c>
      <c r="D39" s="15">
        <f t="shared" si="7"/>
        <v>0</v>
      </c>
      <c r="E39" s="57">
        <v>24.3</v>
      </c>
      <c r="F39" s="15">
        <v>0</v>
      </c>
      <c r="G39" s="19">
        <f>H39+I39+J39</f>
        <v>24.3</v>
      </c>
      <c r="H39" s="15">
        <v>0</v>
      </c>
      <c r="I39" s="47">
        <v>24.3</v>
      </c>
      <c r="J39" s="15">
        <v>0</v>
      </c>
      <c r="K39" s="15">
        <f>G39/C39*100</f>
        <v>100</v>
      </c>
      <c r="L39" s="92"/>
      <c r="M39" s="12"/>
      <c r="N39" s="4"/>
    </row>
    <row r="40" spans="1:14" ht="25.15" customHeight="1" x14ac:dyDescent="0.3">
      <c r="A40" s="75"/>
      <c r="B40" s="49">
        <v>2024</v>
      </c>
      <c r="C40" s="58">
        <f t="shared" ref="C40:C41" si="9">D40+E40+F40</f>
        <v>1400.4506899999999</v>
      </c>
      <c r="D40" s="15">
        <v>0</v>
      </c>
      <c r="E40" s="64">
        <v>1400.4506899999999</v>
      </c>
      <c r="F40" s="15">
        <v>0</v>
      </c>
      <c r="G40" s="19">
        <f t="shared" ref="G40:G41" si="10">H40+I40+J40</f>
        <v>0</v>
      </c>
      <c r="H40" s="15">
        <v>0</v>
      </c>
      <c r="I40" s="15">
        <v>0</v>
      </c>
      <c r="J40" s="15">
        <v>0</v>
      </c>
      <c r="K40" s="15">
        <v>0</v>
      </c>
      <c r="L40" s="93"/>
      <c r="M40" s="12"/>
      <c r="N40" s="4"/>
    </row>
    <row r="41" spans="1:14" ht="25.15" customHeight="1" x14ac:dyDescent="0.3">
      <c r="A41" s="75"/>
      <c r="B41" s="49">
        <v>2025</v>
      </c>
      <c r="C41" s="58">
        <f t="shared" si="9"/>
        <v>1410.35069</v>
      </c>
      <c r="D41" s="15">
        <v>0</v>
      </c>
      <c r="E41" s="64">
        <v>1410.35069</v>
      </c>
      <c r="F41" s="53">
        <v>0</v>
      </c>
      <c r="G41" s="19">
        <f t="shared" si="10"/>
        <v>0</v>
      </c>
      <c r="H41" s="15">
        <v>0</v>
      </c>
      <c r="I41" s="15">
        <v>0</v>
      </c>
      <c r="J41" s="15">
        <v>0</v>
      </c>
      <c r="K41" s="15">
        <v>0</v>
      </c>
      <c r="L41" s="94"/>
      <c r="M41" s="12"/>
      <c r="N41" s="4"/>
    </row>
    <row r="42" spans="1:14" x14ac:dyDescent="0.3">
      <c r="A42" s="75"/>
      <c r="B42" s="18" t="s">
        <v>3</v>
      </c>
      <c r="C42" s="59">
        <f>C39+C40+C41</f>
        <v>2835.1013800000001</v>
      </c>
      <c r="D42" s="13">
        <f t="shared" ref="D42:J42" si="11">D39+D40+D41</f>
        <v>0</v>
      </c>
      <c r="E42" s="59">
        <f t="shared" si="11"/>
        <v>2835.1013800000001</v>
      </c>
      <c r="F42" s="13">
        <f t="shared" si="11"/>
        <v>0</v>
      </c>
      <c r="G42" s="13">
        <f>G39+G40+G41</f>
        <v>24.3</v>
      </c>
      <c r="H42" s="13">
        <f t="shared" si="11"/>
        <v>0</v>
      </c>
      <c r="I42" s="13">
        <f t="shared" si="11"/>
        <v>24.3</v>
      </c>
      <c r="J42" s="13">
        <f t="shared" si="11"/>
        <v>0</v>
      </c>
      <c r="K42" s="15">
        <f t="shared" ref="K42" si="12">G42/C42*100</f>
        <v>0.85711220668941301</v>
      </c>
      <c r="L42" s="10"/>
      <c r="M42" s="12"/>
      <c r="N42" s="4"/>
    </row>
    <row r="43" spans="1:14" ht="27.6" customHeight="1" x14ac:dyDescent="0.3">
      <c r="A43" s="101" t="s">
        <v>26</v>
      </c>
      <c r="B43" s="49">
        <v>2023</v>
      </c>
      <c r="C43" s="15">
        <f>D43+E43+F43</f>
        <v>3.5</v>
      </c>
      <c r="D43" s="15">
        <v>0</v>
      </c>
      <c r="E43" s="57">
        <v>3.5</v>
      </c>
      <c r="F43" s="15">
        <v>0</v>
      </c>
      <c r="G43" s="15">
        <f>H43+I43+J43</f>
        <v>3.5</v>
      </c>
      <c r="H43" s="15">
        <v>0</v>
      </c>
      <c r="I43" s="47">
        <v>3.5</v>
      </c>
      <c r="J43" s="15">
        <v>0</v>
      </c>
      <c r="K43" s="15">
        <f>G43/C43*100</f>
        <v>100</v>
      </c>
      <c r="L43" s="15"/>
      <c r="M43" s="12"/>
      <c r="N43" s="4"/>
    </row>
    <row r="44" spans="1:14" ht="27.6" customHeight="1" x14ac:dyDescent="0.3">
      <c r="A44" s="102"/>
      <c r="B44" s="49">
        <v>2024</v>
      </c>
      <c r="C44" s="58">
        <f t="shared" ref="C44:C45" si="13">D44+E44+F44</f>
        <v>236.24931000000001</v>
      </c>
      <c r="D44" s="15">
        <v>0</v>
      </c>
      <c r="E44" s="64">
        <v>236.24931000000001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2"/>
      <c r="N44" s="4"/>
    </row>
    <row r="45" spans="1:14" ht="34.9" customHeight="1" x14ac:dyDescent="0.3">
      <c r="A45" s="102"/>
      <c r="B45" s="49">
        <v>2025</v>
      </c>
      <c r="C45" s="58">
        <f t="shared" si="13"/>
        <v>249.04930999999999</v>
      </c>
      <c r="D45" s="15">
        <v>0</v>
      </c>
      <c r="E45" s="64">
        <v>249.04930999999999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2"/>
      <c r="N45" s="4"/>
    </row>
    <row r="46" spans="1:14" ht="30" customHeight="1" x14ac:dyDescent="0.3">
      <c r="A46" s="103"/>
      <c r="B46" s="18" t="s">
        <v>3</v>
      </c>
      <c r="C46" s="59">
        <f>C43+C44+C45</f>
        <v>488.79862000000003</v>
      </c>
      <c r="D46" s="13">
        <f t="shared" ref="D46:J46" si="14">D43+D44+D45</f>
        <v>0</v>
      </c>
      <c r="E46" s="59">
        <f t="shared" si="14"/>
        <v>488.79862000000003</v>
      </c>
      <c r="F46" s="13">
        <f t="shared" si="14"/>
        <v>0</v>
      </c>
      <c r="G46" s="13">
        <f t="shared" si="14"/>
        <v>3.5</v>
      </c>
      <c r="H46" s="13">
        <f t="shared" si="14"/>
        <v>0</v>
      </c>
      <c r="I46" s="13">
        <f t="shared" si="14"/>
        <v>3.5</v>
      </c>
      <c r="J46" s="13">
        <f t="shared" si="14"/>
        <v>0</v>
      </c>
      <c r="K46" s="13">
        <f>G46/C46*100</f>
        <v>0.71604130142593281</v>
      </c>
      <c r="L46" s="13"/>
      <c r="M46" s="12"/>
      <c r="N46" s="4"/>
    </row>
    <row r="47" spans="1:14" ht="64.150000000000006" hidden="1" customHeight="1" x14ac:dyDescent="0.3">
      <c r="A47" s="95" t="s">
        <v>20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4" ht="51" customHeight="1" x14ac:dyDescent="0.3">
      <c r="A48" s="75" t="s">
        <v>37</v>
      </c>
      <c r="B48" s="49">
        <v>2023</v>
      </c>
      <c r="C48" s="15">
        <v>4461.5</v>
      </c>
      <c r="D48" s="15">
        <v>0</v>
      </c>
      <c r="E48" s="15">
        <v>0</v>
      </c>
      <c r="F48" s="57">
        <v>4461.5</v>
      </c>
      <c r="G48" s="15">
        <v>4461.5</v>
      </c>
      <c r="H48" s="15">
        <v>0</v>
      </c>
      <c r="I48" s="15">
        <v>0</v>
      </c>
      <c r="J48" s="47">
        <v>4461.5</v>
      </c>
      <c r="K48" s="15">
        <f>G48/C48*100</f>
        <v>100</v>
      </c>
      <c r="L48" s="17"/>
    </row>
    <row r="49" spans="1:12" x14ac:dyDescent="0.3">
      <c r="A49" s="75"/>
      <c r="B49" s="49">
        <v>2024</v>
      </c>
      <c r="C49" s="15">
        <v>0</v>
      </c>
      <c r="D49" s="15">
        <v>0</v>
      </c>
      <c r="E49" s="15">
        <v>0</v>
      </c>
      <c r="F49" s="15">
        <v>0</v>
      </c>
      <c r="G49" s="15">
        <f t="shared" ref="G49:G50" si="15">H49+I49+J49</f>
        <v>0</v>
      </c>
      <c r="H49" s="15">
        <v>0</v>
      </c>
      <c r="I49" s="15">
        <v>0</v>
      </c>
      <c r="J49" s="15">
        <v>0</v>
      </c>
      <c r="K49" s="15">
        <v>0</v>
      </c>
      <c r="L49" s="51"/>
    </row>
    <row r="50" spans="1:12" ht="21.6" customHeight="1" x14ac:dyDescent="0.3">
      <c r="A50" s="75"/>
      <c r="B50" s="49">
        <v>2025</v>
      </c>
      <c r="C50" s="15">
        <v>0</v>
      </c>
      <c r="D50" s="15">
        <f t="shared" ref="D50:K53" si="16">D47</f>
        <v>0</v>
      </c>
      <c r="E50" s="15">
        <f t="shared" si="16"/>
        <v>0</v>
      </c>
      <c r="F50" s="15">
        <v>0</v>
      </c>
      <c r="G50" s="15">
        <f t="shared" si="15"/>
        <v>0</v>
      </c>
      <c r="H50" s="15">
        <v>0</v>
      </c>
      <c r="I50" s="15">
        <v>0</v>
      </c>
      <c r="J50" s="15">
        <v>0</v>
      </c>
      <c r="K50" s="15">
        <v>0</v>
      </c>
      <c r="L50" s="52"/>
    </row>
    <row r="51" spans="1:12" ht="25.5" customHeight="1" x14ac:dyDescent="0.3">
      <c r="A51" s="75"/>
      <c r="B51" s="18" t="s">
        <v>3</v>
      </c>
      <c r="C51" s="13">
        <f>C48+C49+C50</f>
        <v>4461.5</v>
      </c>
      <c r="D51" s="13">
        <f t="shared" ref="D51:J51" si="17">D48+D49+D50</f>
        <v>0</v>
      </c>
      <c r="E51" s="13">
        <f t="shared" si="17"/>
        <v>0</v>
      </c>
      <c r="F51" s="13">
        <f t="shared" si="17"/>
        <v>4461.5</v>
      </c>
      <c r="G51" s="13">
        <f t="shared" si="17"/>
        <v>4461.5</v>
      </c>
      <c r="H51" s="13">
        <f t="shared" si="17"/>
        <v>0</v>
      </c>
      <c r="I51" s="13">
        <f t="shared" si="17"/>
        <v>0</v>
      </c>
      <c r="J51" s="13">
        <f t="shared" si="17"/>
        <v>4461.5</v>
      </c>
      <c r="K51" s="13">
        <f>G51/C51*100</f>
        <v>100</v>
      </c>
      <c r="L51" s="10"/>
    </row>
    <row r="52" spans="1:12" ht="42" customHeight="1" x14ac:dyDescent="0.3">
      <c r="A52" s="104" t="s">
        <v>27</v>
      </c>
      <c r="B52" s="49">
        <v>2023</v>
      </c>
      <c r="C52" s="37">
        <f>D52+E52+F52</f>
        <v>1270</v>
      </c>
      <c r="D52" s="33">
        <v>635</v>
      </c>
      <c r="E52" s="15">
        <v>266.60000000000002</v>
      </c>
      <c r="F52" s="15">
        <v>368.4</v>
      </c>
      <c r="G52" s="15">
        <v>1099.3</v>
      </c>
      <c r="H52" s="47">
        <v>549.6</v>
      </c>
      <c r="I52" s="15">
        <v>181.3</v>
      </c>
      <c r="J52" s="47">
        <v>368.4</v>
      </c>
      <c r="K52" s="15">
        <v>86.6</v>
      </c>
      <c r="L52" s="65" t="s">
        <v>38</v>
      </c>
    </row>
    <row r="53" spans="1:12" ht="42" customHeight="1" x14ac:dyDescent="0.3">
      <c r="A53" s="105"/>
      <c r="B53" s="49">
        <v>2024</v>
      </c>
      <c r="C53" s="37">
        <f t="shared" ref="C53:C54" si="18">D53+E53+F53</f>
        <v>736.8</v>
      </c>
      <c r="D53" s="15">
        <v>368.4</v>
      </c>
      <c r="E53" s="15">
        <v>368.4</v>
      </c>
      <c r="F53" s="15">
        <v>0</v>
      </c>
      <c r="G53" s="15">
        <f t="shared" ref="G53:G54" si="19">H53+I53+J53</f>
        <v>0</v>
      </c>
      <c r="H53" s="15">
        <v>0</v>
      </c>
      <c r="I53" s="15">
        <v>0</v>
      </c>
      <c r="J53" s="15">
        <v>0</v>
      </c>
      <c r="K53" s="15">
        <f t="shared" si="16"/>
        <v>0</v>
      </c>
      <c r="L53" s="35"/>
    </row>
    <row r="54" spans="1:12" ht="42" customHeight="1" x14ac:dyDescent="0.3">
      <c r="A54" s="105"/>
      <c r="B54" s="49">
        <v>2025</v>
      </c>
      <c r="C54" s="37">
        <f t="shared" si="18"/>
        <v>736.8</v>
      </c>
      <c r="D54" s="15">
        <v>368.4</v>
      </c>
      <c r="E54" s="15">
        <v>368.4</v>
      </c>
      <c r="F54" s="15">
        <v>0</v>
      </c>
      <c r="G54" s="15">
        <f t="shared" si="19"/>
        <v>0</v>
      </c>
      <c r="H54" s="15">
        <v>0</v>
      </c>
      <c r="I54" s="15">
        <v>0</v>
      </c>
      <c r="J54" s="15">
        <v>0</v>
      </c>
      <c r="K54" s="15">
        <v>0</v>
      </c>
      <c r="L54" s="36"/>
    </row>
    <row r="55" spans="1:12" ht="42" customHeight="1" x14ac:dyDescent="0.3">
      <c r="A55" s="106"/>
      <c r="B55" s="18" t="s">
        <v>3</v>
      </c>
      <c r="C55" s="13">
        <f>C52+C53+C54</f>
        <v>2743.6</v>
      </c>
      <c r="D55" s="13">
        <f t="shared" ref="D55:F55" si="20">D52+D53+D54</f>
        <v>1371.8</v>
      </c>
      <c r="E55" s="13">
        <f t="shared" si="20"/>
        <v>1003.4</v>
      </c>
      <c r="F55" s="13">
        <f t="shared" si="20"/>
        <v>368.4</v>
      </c>
      <c r="G55" s="13">
        <f>G52+G53+G54</f>
        <v>1099.3</v>
      </c>
      <c r="H55" s="13">
        <f t="shared" ref="H55:I55" si="21">H52+H53+H54</f>
        <v>549.6</v>
      </c>
      <c r="I55" s="13">
        <f t="shared" si="21"/>
        <v>181.3</v>
      </c>
      <c r="J55" s="13">
        <f>J52+J53+J54</f>
        <v>368.4</v>
      </c>
      <c r="K55" s="13">
        <v>54.9</v>
      </c>
      <c r="L55" s="13"/>
    </row>
    <row r="56" spans="1:12" s="8" customFormat="1" ht="22.15" customHeight="1" x14ac:dyDescent="0.3">
      <c r="A56" s="107" t="s">
        <v>23</v>
      </c>
      <c r="B56" s="49">
        <v>2023</v>
      </c>
      <c r="C56" s="25">
        <f>C52+C48+C43+C39</f>
        <v>5759.3</v>
      </c>
      <c r="D56" s="25">
        <f t="shared" ref="D56:J58" si="22">D52+D48+D43+D39</f>
        <v>635</v>
      </c>
      <c r="E56" s="25">
        <f t="shared" si="22"/>
        <v>294.40000000000003</v>
      </c>
      <c r="F56" s="25">
        <f t="shared" si="22"/>
        <v>4829.8999999999996</v>
      </c>
      <c r="G56" s="25">
        <f t="shared" si="22"/>
        <v>5588.6</v>
      </c>
      <c r="H56" s="25">
        <f t="shared" si="22"/>
        <v>549.6</v>
      </c>
      <c r="I56" s="25">
        <f t="shared" si="22"/>
        <v>209.10000000000002</v>
      </c>
      <c r="J56" s="25">
        <f t="shared" si="22"/>
        <v>4829.8999999999996</v>
      </c>
      <c r="K56" s="13">
        <v>54.2</v>
      </c>
      <c r="L56" s="23"/>
    </row>
    <row r="57" spans="1:12" s="8" customFormat="1" ht="22.15" customHeight="1" x14ac:dyDescent="0.3">
      <c r="A57" s="107"/>
      <c r="B57" s="49">
        <v>2024</v>
      </c>
      <c r="C57" s="25">
        <f t="shared" ref="C57:F58" si="23">C53+C49+C44+C40</f>
        <v>2373.5</v>
      </c>
      <c r="D57" s="25">
        <f t="shared" si="23"/>
        <v>368.4</v>
      </c>
      <c r="E57" s="25">
        <f t="shared" si="23"/>
        <v>2005.1</v>
      </c>
      <c r="F57" s="25">
        <f t="shared" si="23"/>
        <v>0</v>
      </c>
      <c r="G57" s="25">
        <f t="shared" si="22"/>
        <v>0</v>
      </c>
      <c r="H57" s="25">
        <f t="shared" si="22"/>
        <v>0</v>
      </c>
      <c r="I57" s="25">
        <f t="shared" si="22"/>
        <v>0</v>
      </c>
      <c r="J57" s="25">
        <f t="shared" si="22"/>
        <v>0</v>
      </c>
      <c r="K57" s="13">
        <v>0</v>
      </c>
      <c r="L57" s="23"/>
    </row>
    <row r="58" spans="1:12" s="8" customFormat="1" ht="22.15" customHeight="1" x14ac:dyDescent="0.3">
      <c r="A58" s="107"/>
      <c r="B58" s="49">
        <v>2025</v>
      </c>
      <c r="C58" s="25">
        <f t="shared" si="23"/>
        <v>2396.1999999999998</v>
      </c>
      <c r="D58" s="25">
        <f t="shared" si="23"/>
        <v>368.4</v>
      </c>
      <c r="E58" s="25">
        <f t="shared" si="23"/>
        <v>2027.8</v>
      </c>
      <c r="F58" s="25">
        <f t="shared" si="23"/>
        <v>0</v>
      </c>
      <c r="G58" s="25">
        <f>G54+G50+G45+G41</f>
        <v>0</v>
      </c>
      <c r="H58" s="25">
        <f t="shared" si="22"/>
        <v>0</v>
      </c>
      <c r="I58" s="25">
        <f t="shared" si="22"/>
        <v>0</v>
      </c>
      <c r="J58" s="25">
        <f>J54+J50+J45+J41</f>
        <v>0</v>
      </c>
      <c r="K58" s="13">
        <v>0</v>
      </c>
      <c r="L58" s="23"/>
    </row>
    <row r="59" spans="1:12" s="8" customFormat="1" ht="0.6" customHeight="1" x14ac:dyDescent="0.3">
      <c r="A59" s="107"/>
      <c r="B59" s="20"/>
      <c r="C59" s="25"/>
      <c r="D59" s="25"/>
      <c r="E59" s="25"/>
      <c r="F59" s="13"/>
      <c r="G59" s="13"/>
      <c r="H59" s="13"/>
      <c r="I59" s="13"/>
      <c r="J59" s="13"/>
      <c r="K59" s="13"/>
      <c r="L59" s="23"/>
    </row>
    <row r="60" spans="1:12" ht="36" customHeight="1" x14ac:dyDescent="0.3">
      <c r="A60" s="108"/>
      <c r="B60" s="16" t="s">
        <v>3</v>
      </c>
      <c r="C60" s="38">
        <f>C56+C57+C58</f>
        <v>10529</v>
      </c>
      <c r="D60" s="38">
        <f t="shared" ref="D60:J60" si="24">D56+D57+D58</f>
        <v>1371.8</v>
      </c>
      <c r="E60" s="38">
        <f t="shared" si="24"/>
        <v>4327.3</v>
      </c>
      <c r="F60" s="38">
        <f t="shared" si="24"/>
        <v>4829.8999999999996</v>
      </c>
      <c r="G60" s="38">
        <f t="shared" si="24"/>
        <v>5588.6</v>
      </c>
      <c r="H60" s="38">
        <f t="shared" si="24"/>
        <v>549.6</v>
      </c>
      <c r="I60" s="38">
        <f t="shared" si="24"/>
        <v>209.10000000000002</v>
      </c>
      <c r="J60" s="38">
        <f t="shared" si="24"/>
        <v>4829.8999999999996</v>
      </c>
      <c r="K60" s="13">
        <v>54.9</v>
      </c>
      <c r="L60" s="24"/>
    </row>
    <row r="62" spans="1:12" x14ac:dyDescent="0.3">
      <c r="A62" s="55"/>
      <c r="B62" s="54"/>
      <c r="C62" s="54" t="s">
        <v>30</v>
      </c>
      <c r="D62" s="54"/>
      <c r="E62" s="54"/>
      <c r="F62" s="54"/>
      <c r="G62" s="54"/>
      <c r="H62" s="54"/>
      <c r="I62" s="54"/>
      <c r="J62" s="54"/>
    </row>
    <row r="63" spans="1:12" x14ac:dyDescent="0.3">
      <c r="A63" s="55"/>
      <c r="B63" s="54"/>
      <c r="C63" s="67" t="s">
        <v>42</v>
      </c>
      <c r="D63" s="68"/>
      <c r="E63" s="68"/>
      <c r="F63" s="54"/>
      <c r="G63" s="54"/>
      <c r="H63" s="54" t="s">
        <v>32</v>
      </c>
      <c r="I63" s="54"/>
      <c r="J63" s="54"/>
      <c r="K63" s="54" t="s">
        <v>43</v>
      </c>
    </row>
    <row r="65" spans="3:9" x14ac:dyDescent="0.3">
      <c r="C65" s="54" t="s">
        <v>29</v>
      </c>
      <c r="D65" s="54"/>
      <c r="E65" s="54"/>
      <c r="F65" s="54"/>
      <c r="G65" s="54"/>
      <c r="H65" s="67" t="s">
        <v>40</v>
      </c>
      <c r="I65" s="68"/>
    </row>
  </sheetData>
  <mergeCells count="57">
    <mergeCell ref="A48:A51"/>
    <mergeCell ref="A52:A55"/>
    <mergeCell ref="A56:A60"/>
    <mergeCell ref="A34:L34"/>
    <mergeCell ref="A35:A38"/>
    <mergeCell ref="A39:A42"/>
    <mergeCell ref="L39:L41"/>
    <mergeCell ref="A43:A46"/>
    <mergeCell ref="A47:L47"/>
    <mergeCell ref="K26:K28"/>
    <mergeCell ref="L30:L32"/>
    <mergeCell ref="A30:A33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F26:F28"/>
    <mergeCell ref="G26:G28"/>
    <mergeCell ref="H26:H28"/>
    <mergeCell ref="I26:I28"/>
    <mergeCell ref="J26:J28"/>
    <mergeCell ref="K1:L1"/>
    <mergeCell ref="J2:M2"/>
    <mergeCell ref="A4:L4"/>
    <mergeCell ref="A5:L5"/>
    <mergeCell ref="A7:A9"/>
    <mergeCell ref="B7:B9"/>
    <mergeCell ref="C7:F7"/>
    <mergeCell ref="G7:J7"/>
    <mergeCell ref="K7:K9"/>
    <mergeCell ref="L7:L9"/>
    <mergeCell ref="C8:C9"/>
    <mergeCell ref="D8:F8"/>
    <mergeCell ref="G8:G9"/>
    <mergeCell ref="H8:J8"/>
    <mergeCell ref="C63:E63"/>
    <mergeCell ref="H65:I65"/>
    <mergeCell ref="L11:L13"/>
    <mergeCell ref="L14:L16"/>
    <mergeCell ref="A16:A19"/>
    <mergeCell ref="A11:A14"/>
    <mergeCell ref="L26:L28"/>
    <mergeCell ref="C20:L20"/>
    <mergeCell ref="A21:A24"/>
    <mergeCell ref="L21:L23"/>
    <mergeCell ref="A25:L25"/>
    <mergeCell ref="A26:A29"/>
    <mergeCell ref="B26:B28"/>
    <mergeCell ref="C26:C28"/>
    <mergeCell ref="D26:D28"/>
    <mergeCell ref="E26:E28"/>
  </mergeCells>
  <pageMargins left="1.1811023622047245" right="0.39370078740157483" top="0.78740157480314965" bottom="0.78740157480314965" header="0.31496062992125984" footer="0.31496062992125984"/>
  <pageSetup paperSize="9" scale="89" fitToHeight="0" orientation="landscape" horizontalDpi="4294967294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10" zoomScaleNormal="100" workbookViewId="0">
      <selection activeCell="H8" sqref="H8:J8"/>
    </sheetView>
  </sheetViews>
  <sheetFormatPr defaultColWidth="9.140625" defaultRowHeight="18.75" x14ac:dyDescent="0.3"/>
  <cols>
    <col min="1" max="1" width="31.85546875" style="26" customWidth="1"/>
    <col min="2" max="2" width="10.28515625" style="1" customWidth="1"/>
    <col min="3" max="3" width="12.5703125" style="8" customWidth="1"/>
    <col min="4" max="4" width="10.42578125" style="2" customWidth="1"/>
    <col min="5" max="5" width="12.85546875" style="2" customWidth="1"/>
    <col min="6" max="6" width="10.140625" style="2" customWidth="1"/>
    <col min="7" max="7" width="10.42578125" style="2" customWidth="1"/>
    <col min="8" max="8" width="9.140625" style="2" customWidth="1"/>
    <col min="9" max="9" width="8.42578125" style="2" customWidth="1"/>
    <col min="10" max="10" width="10.7109375" style="2" customWidth="1"/>
    <col min="11" max="11" width="9.28515625" style="2" customWidth="1"/>
    <col min="12" max="12" width="10.7109375" style="2" customWidth="1"/>
    <col min="13" max="16384" width="9.140625" style="2"/>
  </cols>
  <sheetData>
    <row r="1" spans="1:14" x14ac:dyDescent="0.3">
      <c r="K1" s="76"/>
      <c r="L1" s="67"/>
    </row>
    <row r="2" spans="1:14" ht="19.5" customHeight="1" x14ac:dyDescent="0.85">
      <c r="A2" s="39"/>
      <c r="J2" s="77"/>
      <c r="K2" s="67"/>
      <c r="L2" s="67"/>
      <c r="M2" s="67"/>
    </row>
    <row r="3" spans="1:14" x14ac:dyDescent="0.3">
      <c r="G3" s="3"/>
    </row>
    <row r="4" spans="1:14" ht="59.25" customHeight="1" x14ac:dyDescent="0.3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s="4" customFormat="1" x14ac:dyDescent="0.3">
      <c r="A5" s="79" t="s">
        <v>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4" x14ac:dyDescent="0.3">
      <c r="L6" s="2" t="s">
        <v>14</v>
      </c>
    </row>
    <row r="7" spans="1:14" ht="40.5" customHeight="1" x14ac:dyDescent="0.3">
      <c r="A7" s="80" t="s">
        <v>8</v>
      </c>
      <c r="B7" s="83" t="s">
        <v>1</v>
      </c>
      <c r="C7" s="83" t="s">
        <v>12</v>
      </c>
      <c r="D7" s="83"/>
      <c r="E7" s="83"/>
      <c r="F7" s="83"/>
      <c r="G7" s="83" t="s">
        <v>13</v>
      </c>
      <c r="H7" s="83"/>
      <c r="I7" s="83"/>
      <c r="J7" s="83"/>
      <c r="K7" s="80" t="s">
        <v>9</v>
      </c>
      <c r="L7" s="80" t="s">
        <v>10</v>
      </c>
      <c r="M7" s="12"/>
      <c r="N7" s="48" t="s">
        <v>34</v>
      </c>
    </row>
    <row r="8" spans="1:14" ht="31.15" customHeight="1" x14ac:dyDescent="0.3">
      <c r="A8" s="81"/>
      <c r="B8" s="83"/>
      <c r="C8" s="84" t="s">
        <v>0</v>
      </c>
      <c r="D8" s="83" t="s">
        <v>11</v>
      </c>
      <c r="E8" s="83"/>
      <c r="F8" s="83"/>
      <c r="G8" s="84" t="s">
        <v>0</v>
      </c>
      <c r="H8" s="83" t="s">
        <v>11</v>
      </c>
      <c r="I8" s="83"/>
      <c r="J8" s="83"/>
      <c r="K8" s="81"/>
      <c r="L8" s="81"/>
      <c r="M8" s="12"/>
      <c r="N8" s="4"/>
    </row>
    <row r="9" spans="1:14" ht="63" x14ac:dyDescent="0.3">
      <c r="A9" s="82"/>
      <c r="B9" s="83"/>
      <c r="C9" s="84"/>
      <c r="D9" s="27" t="s">
        <v>2</v>
      </c>
      <c r="E9" s="27" t="s">
        <v>17</v>
      </c>
      <c r="F9" s="27" t="s">
        <v>28</v>
      </c>
      <c r="G9" s="84"/>
      <c r="H9" s="27" t="s">
        <v>2</v>
      </c>
      <c r="I9" s="27" t="s">
        <v>17</v>
      </c>
      <c r="J9" s="27" t="s">
        <v>28</v>
      </c>
      <c r="K9" s="82"/>
      <c r="L9" s="82"/>
      <c r="M9" s="12"/>
      <c r="N9" s="4"/>
    </row>
    <row r="10" spans="1:14" x14ac:dyDescent="0.3">
      <c r="A10" s="27">
        <v>1</v>
      </c>
      <c r="B10" s="27">
        <v>3</v>
      </c>
      <c r="C10" s="27">
        <v>4</v>
      </c>
      <c r="D10" s="5">
        <v>5</v>
      </c>
      <c r="E10" s="5">
        <v>6</v>
      </c>
      <c r="F10" s="5">
        <f t="shared" ref="F10:L10" si="0">E10+1</f>
        <v>7</v>
      </c>
      <c r="G10" s="5">
        <f t="shared" si="0"/>
        <v>8</v>
      </c>
      <c r="H10" s="5">
        <f t="shared" si="0"/>
        <v>9</v>
      </c>
      <c r="I10" s="5">
        <f t="shared" si="0"/>
        <v>10</v>
      </c>
      <c r="J10" s="5">
        <f t="shared" si="0"/>
        <v>11</v>
      </c>
      <c r="K10" s="5">
        <f t="shared" si="0"/>
        <v>12</v>
      </c>
      <c r="L10" s="5">
        <f t="shared" si="0"/>
        <v>13</v>
      </c>
      <c r="M10" s="12"/>
      <c r="N10" s="4"/>
    </row>
    <row r="11" spans="1:14" ht="31.5" customHeight="1" x14ac:dyDescent="0.3">
      <c r="A11" s="85" t="s">
        <v>36</v>
      </c>
      <c r="B11" s="27">
        <v>2023</v>
      </c>
      <c r="C11" s="37">
        <f>C56</f>
        <v>5616.1</v>
      </c>
      <c r="D11" s="37">
        <f t="shared" ref="D11:J11" si="1">D56</f>
        <v>368.4</v>
      </c>
      <c r="E11" s="37">
        <f t="shared" si="1"/>
        <v>27.8</v>
      </c>
      <c r="F11" s="37">
        <f t="shared" si="1"/>
        <v>5219.8999999999996</v>
      </c>
      <c r="G11" s="37">
        <f t="shared" si="1"/>
        <v>1061.35961</v>
      </c>
      <c r="H11" s="37">
        <f t="shared" si="1"/>
        <v>76.458529999999996</v>
      </c>
      <c r="I11" s="37">
        <f t="shared" si="1"/>
        <v>27.8</v>
      </c>
      <c r="J11" s="37">
        <f t="shared" si="1"/>
        <v>957.10108000000002</v>
      </c>
      <c r="K11" s="40">
        <f>G11/C11*100</f>
        <v>18.898516942362136</v>
      </c>
      <c r="L11" s="69" t="s">
        <v>19</v>
      </c>
      <c r="M11" s="12"/>
      <c r="N11" s="4"/>
    </row>
    <row r="12" spans="1:14" x14ac:dyDescent="0.3">
      <c r="A12" s="85"/>
      <c r="B12" s="27">
        <v>2024</v>
      </c>
      <c r="C12" s="61">
        <f>C57</f>
        <v>2373.5</v>
      </c>
      <c r="D12" s="41">
        <f t="shared" ref="D12:J12" si="2">D57</f>
        <v>368.4</v>
      </c>
      <c r="E12" s="61">
        <f t="shared" si="2"/>
        <v>2005.1</v>
      </c>
      <c r="F12" s="41">
        <f t="shared" si="2"/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15">
        <v>0</v>
      </c>
      <c r="L12" s="70"/>
      <c r="M12" s="12"/>
      <c r="N12" s="4"/>
    </row>
    <row r="13" spans="1:14" ht="24.6" customHeight="1" x14ac:dyDescent="0.3">
      <c r="A13" s="85"/>
      <c r="B13" s="27">
        <v>2025</v>
      </c>
      <c r="C13" s="62">
        <f>C58</f>
        <v>2396.1999999999998</v>
      </c>
      <c r="D13" s="42">
        <f t="shared" ref="D13:J13" si="3">D58</f>
        <v>368.4</v>
      </c>
      <c r="E13" s="62">
        <f t="shared" si="3"/>
        <v>2027.8</v>
      </c>
      <c r="F13" s="42">
        <f t="shared" si="3"/>
        <v>0</v>
      </c>
      <c r="G13" s="42">
        <f t="shared" si="3"/>
        <v>0</v>
      </c>
      <c r="H13" s="42">
        <f t="shared" si="3"/>
        <v>0</v>
      </c>
      <c r="I13" s="42">
        <f t="shared" si="3"/>
        <v>0</v>
      </c>
      <c r="J13" s="42">
        <f t="shared" si="3"/>
        <v>0</v>
      </c>
      <c r="K13" s="15">
        <v>0</v>
      </c>
      <c r="L13" s="71"/>
      <c r="M13" s="12"/>
      <c r="N13" s="4"/>
    </row>
    <row r="14" spans="1:14" ht="55.15" customHeight="1" x14ac:dyDescent="0.3">
      <c r="A14" s="85"/>
      <c r="B14" s="7" t="s">
        <v>3</v>
      </c>
      <c r="C14" s="63">
        <f>C11+C12+C13</f>
        <v>10385.799999999999</v>
      </c>
      <c r="D14" s="14">
        <f t="shared" ref="D14:J14" si="4">D11+D12+D13</f>
        <v>1105.1999999999998</v>
      </c>
      <c r="E14" s="63">
        <f t="shared" si="4"/>
        <v>4060.7</v>
      </c>
      <c r="F14" s="14">
        <f t="shared" si="4"/>
        <v>5219.8999999999996</v>
      </c>
      <c r="G14" s="14">
        <f t="shared" si="4"/>
        <v>1061.35961</v>
      </c>
      <c r="H14" s="14">
        <f t="shared" si="4"/>
        <v>76.458529999999996</v>
      </c>
      <c r="I14" s="14">
        <f t="shared" si="4"/>
        <v>27.8</v>
      </c>
      <c r="J14" s="14">
        <f t="shared" si="4"/>
        <v>957.10108000000002</v>
      </c>
      <c r="K14" s="14">
        <f>G14/C14*100</f>
        <v>10.219334187063106</v>
      </c>
      <c r="L14" s="72"/>
      <c r="M14" s="12"/>
      <c r="N14" s="4"/>
    </row>
    <row r="15" spans="1:14" hidden="1" x14ac:dyDescent="0.3">
      <c r="A15" s="9" t="s">
        <v>4</v>
      </c>
      <c r="B15" s="6"/>
      <c r="C15" s="32"/>
      <c r="D15" s="32"/>
      <c r="E15" s="32"/>
      <c r="F15" s="11"/>
      <c r="G15" s="32"/>
      <c r="H15" s="32"/>
      <c r="I15" s="32"/>
      <c r="J15" s="11"/>
      <c r="K15" s="32"/>
      <c r="L15" s="73"/>
      <c r="M15" s="12"/>
      <c r="N15" s="4"/>
    </row>
    <row r="16" spans="1:14" ht="21" customHeight="1" x14ac:dyDescent="0.3">
      <c r="A16" s="75" t="s">
        <v>5</v>
      </c>
      <c r="B16" s="46">
        <v>2023</v>
      </c>
      <c r="C16" s="10">
        <f>C11</f>
        <v>5616.1</v>
      </c>
      <c r="D16" s="10">
        <f t="shared" ref="D16:J16" si="5">D11</f>
        <v>368.4</v>
      </c>
      <c r="E16" s="10">
        <f t="shared" si="5"/>
        <v>27.8</v>
      </c>
      <c r="F16" s="10">
        <f t="shared" si="5"/>
        <v>5219.8999999999996</v>
      </c>
      <c r="G16" s="43">
        <f t="shared" si="5"/>
        <v>1061.35961</v>
      </c>
      <c r="H16" s="43">
        <f t="shared" si="5"/>
        <v>76.458529999999996</v>
      </c>
      <c r="I16" s="43">
        <f t="shared" si="5"/>
        <v>27.8</v>
      </c>
      <c r="J16" s="43">
        <f t="shared" si="5"/>
        <v>957.10108000000002</v>
      </c>
      <c r="K16" s="43">
        <f>G16/C16*100</f>
        <v>18.898516942362136</v>
      </c>
      <c r="L16" s="74"/>
      <c r="M16" s="12"/>
      <c r="N16" s="4"/>
    </row>
    <row r="17" spans="1:14" ht="23.45" customHeight="1" x14ac:dyDescent="0.3">
      <c r="A17" s="75"/>
      <c r="B17" s="46">
        <v>2024</v>
      </c>
      <c r="C17" s="59">
        <f>C12</f>
        <v>2373.5</v>
      </c>
      <c r="D17" s="10">
        <f t="shared" ref="D17:J17" si="6">D12</f>
        <v>368.4</v>
      </c>
      <c r="E17" s="60">
        <f t="shared" si="6"/>
        <v>2005.1</v>
      </c>
      <c r="F17" s="10">
        <f t="shared" si="6"/>
        <v>0</v>
      </c>
      <c r="G17" s="43">
        <f t="shared" si="6"/>
        <v>0</v>
      </c>
      <c r="H17" s="43">
        <f t="shared" si="6"/>
        <v>0</v>
      </c>
      <c r="I17" s="43">
        <f t="shared" si="6"/>
        <v>0</v>
      </c>
      <c r="J17" s="43">
        <f t="shared" si="6"/>
        <v>0</v>
      </c>
      <c r="K17" s="43">
        <v>0</v>
      </c>
      <c r="L17" s="43"/>
      <c r="M17" s="12"/>
      <c r="N17" s="4"/>
    </row>
    <row r="18" spans="1:14" ht="19.149999999999999" customHeight="1" x14ac:dyDescent="0.3">
      <c r="A18" s="75"/>
      <c r="B18" s="46">
        <v>2025</v>
      </c>
      <c r="C18" s="59">
        <f>C13</f>
        <v>2396.1999999999998</v>
      </c>
      <c r="D18" s="10">
        <f t="shared" ref="D18:J18" si="7">D13</f>
        <v>368.4</v>
      </c>
      <c r="E18" s="60">
        <f t="shared" si="7"/>
        <v>2027.8</v>
      </c>
      <c r="F18" s="10">
        <f t="shared" si="7"/>
        <v>0</v>
      </c>
      <c r="G18" s="43">
        <f t="shared" si="7"/>
        <v>0</v>
      </c>
      <c r="H18" s="43">
        <f t="shared" si="7"/>
        <v>0</v>
      </c>
      <c r="I18" s="43">
        <f t="shared" si="7"/>
        <v>0</v>
      </c>
      <c r="J18" s="43">
        <f t="shared" si="7"/>
        <v>0</v>
      </c>
      <c r="K18" s="43">
        <v>0</v>
      </c>
      <c r="L18" s="43"/>
      <c r="M18" s="12"/>
      <c r="N18" s="4"/>
    </row>
    <row r="19" spans="1:14" ht="25.15" customHeight="1" x14ac:dyDescent="0.3">
      <c r="A19" s="75"/>
      <c r="B19" s="7" t="s">
        <v>3</v>
      </c>
      <c r="C19" s="59">
        <f>C16+C17+C18</f>
        <v>10385.799999999999</v>
      </c>
      <c r="D19" s="10">
        <f t="shared" ref="D19:J19" si="8">D16+D17+D18</f>
        <v>1105.1999999999998</v>
      </c>
      <c r="E19" s="60">
        <f t="shared" si="8"/>
        <v>4060.7</v>
      </c>
      <c r="F19" s="10">
        <f t="shared" si="8"/>
        <v>5219.8999999999996</v>
      </c>
      <c r="G19" s="10">
        <f t="shared" si="8"/>
        <v>1061.35961</v>
      </c>
      <c r="H19" s="10">
        <f t="shared" si="8"/>
        <v>76.458529999999996</v>
      </c>
      <c r="I19" s="10">
        <f t="shared" si="8"/>
        <v>27.8</v>
      </c>
      <c r="J19" s="10">
        <f t="shared" si="8"/>
        <v>957.10108000000002</v>
      </c>
      <c r="K19" s="10">
        <f>G19/C19*100</f>
        <v>10.219334187063106</v>
      </c>
      <c r="L19" s="10"/>
      <c r="M19" s="12"/>
      <c r="N19" s="4"/>
    </row>
    <row r="20" spans="1:14" ht="27" customHeight="1" x14ac:dyDescent="0.3">
      <c r="A20" s="9" t="s">
        <v>6</v>
      </c>
      <c r="B20" s="6"/>
      <c r="C20" s="89"/>
      <c r="D20" s="90"/>
      <c r="E20" s="90"/>
      <c r="F20" s="90"/>
      <c r="G20" s="90"/>
      <c r="H20" s="90"/>
      <c r="I20" s="90"/>
      <c r="J20" s="90"/>
      <c r="K20" s="90"/>
      <c r="L20" s="91"/>
      <c r="M20" s="12"/>
      <c r="N20" s="4"/>
    </row>
    <row r="21" spans="1:14" ht="31.5" customHeight="1" x14ac:dyDescent="0.3">
      <c r="A21" s="75" t="s">
        <v>7</v>
      </c>
      <c r="B21" s="46">
        <v>2023</v>
      </c>
      <c r="C21" s="15">
        <f>C39+C43+C48+C52</f>
        <v>5616.1</v>
      </c>
      <c r="D21" s="15">
        <f t="shared" ref="D21:J21" si="9">D39+D43+D48+D52</f>
        <v>368.4</v>
      </c>
      <c r="E21" s="15">
        <f t="shared" si="9"/>
        <v>27.8</v>
      </c>
      <c r="F21" s="15">
        <f t="shared" si="9"/>
        <v>5219.8999999999996</v>
      </c>
      <c r="G21" s="15">
        <f t="shared" si="9"/>
        <v>1061.35961</v>
      </c>
      <c r="H21" s="15">
        <f t="shared" si="9"/>
        <v>76.458529999999996</v>
      </c>
      <c r="I21" s="15">
        <f t="shared" si="9"/>
        <v>27.8</v>
      </c>
      <c r="J21" s="15">
        <f t="shared" si="9"/>
        <v>957.10108000000002</v>
      </c>
      <c r="K21" s="15">
        <f>G21/C21*100</f>
        <v>18.898516942362136</v>
      </c>
      <c r="L21" s="92"/>
      <c r="M21" s="12"/>
      <c r="N21" s="4"/>
    </row>
    <row r="22" spans="1:14" ht="25.9" customHeight="1" x14ac:dyDescent="0.3">
      <c r="A22" s="75"/>
      <c r="B22" s="46">
        <v>2024</v>
      </c>
      <c r="C22" s="58">
        <f t="shared" ref="C22:J23" si="10">C40+C44+C49+C53</f>
        <v>2373.5</v>
      </c>
      <c r="D22" s="15">
        <f t="shared" si="10"/>
        <v>368.4</v>
      </c>
      <c r="E22" s="58">
        <f t="shared" si="10"/>
        <v>2005.1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5">
        <f t="shared" si="10"/>
        <v>0</v>
      </c>
      <c r="J22" s="15">
        <f t="shared" si="10"/>
        <v>0</v>
      </c>
      <c r="K22" s="15"/>
      <c r="L22" s="93"/>
      <c r="M22" s="12"/>
      <c r="N22" s="4"/>
    </row>
    <row r="23" spans="1:14" ht="18" customHeight="1" x14ac:dyDescent="0.3">
      <c r="A23" s="75"/>
      <c r="B23" s="46">
        <v>2025</v>
      </c>
      <c r="C23" s="58">
        <f t="shared" si="10"/>
        <v>2396.1999999999998</v>
      </c>
      <c r="D23" s="15">
        <f t="shared" si="10"/>
        <v>368.4</v>
      </c>
      <c r="E23" s="58">
        <f t="shared" si="10"/>
        <v>2027.8000000000002</v>
      </c>
      <c r="F23" s="15">
        <f t="shared" si="10"/>
        <v>0</v>
      </c>
      <c r="G23" s="15">
        <f>G41+G45+G50+G54</f>
        <v>0</v>
      </c>
      <c r="H23" s="15">
        <f t="shared" si="10"/>
        <v>0</v>
      </c>
      <c r="I23" s="15">
        <f t="shared" si="10"/>
        <v>0</v>
      </c>
      <c r="J23" s="15">
        <f>J41+J45+J50+J54</f>
        <v>0</v>
      </c>
      <c r="K23" s="15"/>
      <c r="L23" s="94"/>
      <c r="M23" s="12"/>
      <c r="N23" s="4"/>
    </row>
    <row r="24" spans="1:14" ht="37.5" customHeight="1" x14ac:dyDescent="0.3">
      <c r="A24" s="75"/>
      <c r="B24" s="7" t="s">
        <v>3</v>
      </c>
      <c r="C24" s="59">
        <f>C21++C22+C23</f>
        <v>10385.799999999999</v>
      </c>
      <c r="D24" s="13">
        <f t="shared" ref="D24:J24" si="11">D21++D22+D23</f>
        <v>1105.1999999999998</v>
      </c>
      <c r="E24" s="59">
        <f t="shared" si="11"/>
        <v>4060.7</v>
      </c>
      <c r="F24" s="13">
        <f t="shared" si="11"/>
        <v>5219.8999999999996</v>
      </c>
      <c r="G24" s="13">
        <f t="shared" si="11"/>
        <v>1061.35961</v>
      </c>
      <c r="H24" s="13">
        <f t="shared" si="11"/>
        <v>76.458529999999996</v>
      </c>
      <c r="I24" s="13">
        <f t="shared" si="11"/>
        <v>27.8</v>
      </c>
      <c r="J24" s="13">
        <f t="shared" si="11"/>
        <v>957.10108000000002</v>
      </c>
      <c r="K24" s="13">
        <f>G24/C24*100</f>
        <v>10.219334187063106</v>
      </c>
      <c r="L24" s="13"/>
      <c r="M24" s="12"/>
      <c r="N24" s="4"/>
    </row>
    <row r="25" spans="1:14" ht="42" hidden="1" customHeight="1" x14ac:dyDescent="0.3">
      <c r="A25" s="95" t="s">
        <v>16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12"/>
      <c r="N25" s="4"/>
    </row>
    <row r="26" spans="1:14" ht="31.5" hidden="1" customHeight="1" x14ac:dyDescent="0.3">
      <c r="A26" s="75"/>
      <c r="B26" s="80" t="s">
        <v>15</v>
      </c>
      <c r="C26" s="98"/>
      <c r="D26" s="86"/>
      <c r="E26" s="86"/>
      <c r="F26" s="86"/>
      <c r="G26" s="98">
        <f>H26+I26+J26</f>
        <v>0</v>
      </c>
      <c r="H26" s="86"/>
      <c r="I26" s="86"/>
      <c r="J26" s="86"/>
      <c r="K26" s="86"/>
      <c r="L26" s="86"/>
      <c r="M26" s="12"/>
      <c r="N26" s="4"/>
    </row>
    <row r="27" spans="1:14" hidden="1" x14ac:dyDescent="0.3">
      <c r="A27" s="75"/>
      <c r="B27" s="81"/>
      <c r="C27" s="99"/>
      <c r="D27" s="87"/>
      <c r="E27" s="87"/>
      <c r="F27" s="87"/>
      <c r="G27" s="99"/>
      <c r="H27" s="87"/>
      <c r="I27" s="87"/>
      <c r="J27" s="87"/>
      <c r="K27" s="87"/>
      <c r="L27" s="87"/>
      <c r="M27" s="12"/>
      <c r="N27" s="4"/>
    </row>
    <row r="28" spans="1:14" ht="2.25" hidden="1" customHeight="1" x14ac:dyDescent="0.3">
      <c r="A28" s="75"/>
      <c r="B28" s="82"/>
      <c r="C28" s="100"/>
      <c r="D28" s="88"/>
      <c r="E28" s="88"/>
      <c r="F28" s="88"/>
      <c r="G28" s="100"/>
      <c r="H28" s="88"/>
      <c r="I28" s="88"/>
      <c r="J28" s="88"/>
      <c r="K28" s="88"/>
      <c r="L28" s="88"/>
      <c r="M28" s="12"/>
      <c r="N28" s="4"/>
    </row>
    <row r="29" spans="1:14" ht="38.25" hidden="1" customHeight="1" x14ac:dyDescent="0.3">
      <c r="A29" s="75"/>
      <c r="B29" s="7" t="s">
        <v>3</v>
      </c>
      <c r="C29" s="10">
        <f>D29+E29+F29</f>
        <v>0</v>
      </c>
      <c r="D29" s="10">
        <f>D26</f>
        <v>0</v>
      </c>
      <c r="E29" s="10">
        <f>E26</f>
        <v>0</v>
      </c>
      <c r="F29" s="10">
        <f>F26</f>
        <v>0</v>
      </c>
      <c r="G29" s="10">
        <f>H29+I29+J29</f>
        <v>0</v>
      </c>
      <c r="H29" s="10">
        <f>H26</f>
        <v>0</v>
      </c>
      <c r="I29" s="10">
        <f>I26</f>
        <v>0</v>
      </c>
      <c r="J29" s="10">
        <f>J26</f>
        <v>0</v>
      </c>
      <c r="K29" s="10"/>
      <c r="L29" s="10"/>
      <c r="M29" s="12"/>
      <c r="N29" s="4"/>
    </row>
    <row r="30" spans="1:14" ht="31.5" hidden="1" customHeight="1" x14ac:dyDescent="0.3">
      <c r="A30" s="101"/>
      <c r="B30" s="80" t="s">
        <v>15</v>
      </c>
      <c r="C30" s="98"/>
      <c r="D30" s="86"/>
      <c r="E30" s="86"/>
      <c r="F30" s="86"/>
      <c r="G30" s="98"/>
      <c r="H30" s="86"/>
      <c r="I30" s="86"/>
      <c r="J30" s="86"/>
      <c r="K30" s="86"/>
      <c r="L30" s="86"/>
      <c r="M30" s="12"/>
      <c r="N30" s="4"/>
    </row>
    <row r="31" spans="1:14" ht="14.25" hidden="1" customHeight="1" x14ac:dyDescent="0.3">
      <c r="A31" s="102"/>
      <c r="B31" s="81"/>
      <c r="C31" s="99"/>
      <c r="D31" s="87"/>
      <c r="E31" s="87"/>
      <c r="F31" s="87"/>
      <c r="G31" s="99"/>
      <c r="H31" s="87"/>
      <c r="I31" s="87"/>
      <c r="J31" s="87"/>
      <c r="K31" s="87"/>
      <c r="L31" s="87"/>
      <c r="M31" s="12"/>
      <c r="N31" s="4"/>
    </row>
    <row r="32" spans="1:14" hidden="1" x14ac:dyDescent="0.3">
      <c r="A32" s="102"/>
      <c r="B32" s="82"/>
      <c r="C32" s="100"/>
      <c r="D32" s="88"/>
      <c r="E32" s="88"/>
      <c r="F32" s="88"/>
      <c r="G32" s="100"/>
      <c r="H32" s="88"/>
      <c r="I32" s="88"/>
      <c r="J32" s="88"/>
      <c r="K32" s="88"/>
      <c r="L32" s="88"/>
      <c r="M32" s="12"/>
      <c r="N32" s="4"/>
    </row>
    <row r="33" spans="1:14" hidden="1" x14ac:dyDescent="0.3">
      <c r="A33" s="103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4"/>
    </row>
    <row r="34" spans="1:14" ht="37.5" customHeight="1" x14ac:dyDescent="0.3">
      <c r="A34" s="109" t="s">
        <v>24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12"/>
      <c r="N34" s="4"/>
    </row>
    <row r="35" spans="1:14" ht="37.5" hidden="1" customHeight="1" x14ac:dyDescent="0.3">
      <c r="A35" s="112" t="s">
        <v>22</v>
      </c>
      <c r="B35" s="7">
        <v>2022</v>
      </c>
      <c r="C35" s="22">
        <v>24</v>
      </c>
      <c r="D35" s="13">
        <f t="shared" ref="D35:E39" si="12">D28</f>
        <v>0</v>
      </c>
      <c r="E35" s="13">
        <f t="shared" si="12"/>
        <v>0</v>
      </c>
      <c r="F35" s="22">
        <v>24</v>
      </c>
      <c r="G35" s="22">
        <v>1.5</v>
      </c>
      <c r="H35" s="13">
        <f t="shared" ref="H35:I38" si="13">H28</f>
        <v>0</v>
      </c>
      <c r="I35" s="13">
        <f t="shared" si="13"/>
        <v>0</v>
      </c>
      <c r="J35" s="22">
        <v>1.5</v>
      </c>
      <c r="K35" s="22">
        <v>6.3</v>
      </c>
      <c r="L35" s="30"/>
      <c r="M35" s="12"/>
      <c r="N35" s="4"/>
    </row>
    <row r="36" spans="1:14" ht="37.5" hidden="1" customHeight="1" x14ac:dyDescent="0.3">
      <c r="A36" s="113"/>
      <c r="B36" s="7">
        <v>2023</v>
      </c>
      <c r="C36" s="22">
        <v>3.3</v>
      </c>
      <c r="D36" s="13">
        <f t="shared" si="12"/>
        <v>0</v>
      </c>
      <c r="E36" s="13">
        <f t="shared" si="12"/>
        <v>0</v>
      </c>
      <c r="F36" s="22">
        <v>3.3</v>
      </c>
      <c r="G36" s="13">
        <f>G29</f>
        <v>0</v>
      </c>
      <c r="H36" s="13">
        <f t="shared" si="13"/>
        <v>0</v>
      </c>
      <c r="I36" s="13">
        <f t="shared" si="13"/>
        <v>0</v>
      </c>
      <c r="J36" s="13">
        <f>J29</f>
        <v>0</v>
      </c>
      <c r="K36" s="13">
        <f>K29</f>
        <v>0</v>
      </c>
      <c r="L36" s="21"/>
      <c r="M36" s="12"/>
      <c r="N36" s="4"/>
    </row>
    <row r="37" spans="1:14" ht="37.5" hidden="1" customHeight="1" x14ac:dyDescent="0.3">
      <c r="A37" s="113"/>
      <c r="B37" s="7">
        <v>2024</v>
      </c>
      <c r="C37" s="22">
        <v>3.3</v>
      </c>
      <c r="D37" s="13">
        <f t="shared" si="12"/>
        <v>0</v>
      </c>
      <c r="E37" s="13">
        <f t="shared" si="12"/>
        <v>0</v>
      </c>
      <c r="F37" s="22">
        <v>3.3</v>
      </c>
      <c r="G37" s="13">
        <f>G30</f>
        <v>0</v>
      </c>
      <c r="H37" s="13">
        <f t="shared" si="13"/>
        <v>0</v>
      </c>
      <c r="I37" s="13">
        <f t="shared" si="13"/>
        <v>0</v>
      </c>
      <c r="J37" s="13">
        <f>J30</f>
        <v>0</v>
      </c>
      <c r="K37" s="13">
        <f>K30</f>
        <v>0</v>
      </c>
      <c r="L37" s="21"/>
      <c r="M37" s="12"/>
      <c r="N37" s="4"/>
    </row>
    <row r="38" spans="1:14" ht="37.5" hidden="1" customHeight="1" x14ac:dyDescent="0.3">
      <c r="A38" s="114"/>
      <c r="B38" s="7" t="s">
        <v>21</v>
      </c>
      <c r="C38" s="22">
        <v>30.6</v>
      </c>
      <c r="D38" s="13">
        <f t="shared" si="12"/>
        <v>0</v>
      </c>
      <c r="E38" s="13">
        <f t="shared" si="12"/>
        <v>0</v>
      </c>
      <c r="F38" s="22">
        <v>30.6</v>
      </c>
      <c r="G38" s="22">
        <v>1.5</v>
      </c>
      <c r="H38" s="13">
        <f t="shared" si="13"/>
        <v>0</v>
      </c>
      <c r="I38" s="13">
        <f t="shared" si="13"/>
        <v>0</v>
      </c>
      <c r="J38" s="22">
        <v>1.5</v>
      </c>
      <c r="K38" s="22"/>
      <c r="L38" s="21"/>
      <c r="M38" s="12"/>
      <c r="N38" s="4"/>
    </row>
    <row r="39" spans="1:14" ht="31.5" customHeight="1" x14ac:dyDescent="0.3">
      <c r="A39" s="75" t="s">
        <v>25</v>
      </c>
      <c r="B39" s="46">
        <v>2023</v>
      </c>
      <c r="C39" s="15">
        <f>D39+E39+F39</f>
        <v>24.3</v>
      </c>
      <c r="D39" s="15">
        <f t="shared" si="12"/>
        <v>0</v>
      </c>
      <c r="E39" s="57">
        <v>24.3</v>
      </c>
      <c r="F39" s="15">
        <v>0</v>
      </c>
      <c r="G39" s="19">
        <f>H39+I39+J39</f>
        <v>24.3</v>
      </c>
      <c r="H39" s="15">
        <v>0</v>
      </c>
      <c r="I39" s="47">
        <v>24.3</v>
      </c>
      <c r="J39" s="15">
        <v>0</v>
      </c>
      <c r="K39" s="15">
        <f>G39/C39*100</f>
        <v>100</v>
      </c>
      <c r="L39" s="92"/>
      <c r="M39" s="12"/>
      <c r="N39" s="4"/>
    </row>
    <row r="40" spans="1:14" ht="25.15" customHeight="1" x14ac:dyDescent="0.3">
      <c r="A40" s="75"/>
      <c r="B40" s="46">
        <v>2024</v>
      </c>
      <c r="C40" s="58">
        <f t="shared" ref="C40:C41" si="14">D40+E40+F40</f>
        <v>1400.4506899999999</v>
      </c>
      <c r="D40" s="15">
        <v>0</v>
      </c>
      <c r="E40" s="64">
        <v>1400.4506899999999</v>
      </c>
      <c r="F40" s="15">
        <v>0</v>
      </c>
      <c r="G40" s="19">
        <f t="shared" ref="G40:G41" si="15">H40+I40+J40</f>
        <v>0</v>
      </c>
      <c r="H40" s="15">
        <v>0</v>
      </c>
      <c r="I40" s="15">
        <v>0</v>
      </c>
      <c r="J40" s="15">
        <v>0</v>
      </c>
      <c r="K40" s="15">
        <v>0</v>
      </c>
      <c r="L40" s="93"/>
      <c r="M40" s="12"/>
      <c r="N40" s="4"/>
    </row>
    <row r="41" spans="1:14" ht="25.15" customHeight="1" x14ac:dyDescent="0.3">
      <c r="A41" s="75"/>
      <c r="B41" s="46">
        <v>2025</v>
      </c>
      <c r="C41" s="58">
        <f t="shared" si="14"/>
        <v>1410.35069</v>
      </c>
      <c r="D41" s="15">
        <v>0</v>
      </c>
      <c r="E41" s="64">
        <v>1410.35069</v>
      </c>
      <c r="F41" s="31">
        <v>0</v>
      </c>
      <c r="G41" s="19">
        <f t="shared" si="15"/>
        <v>0</v>
      </c>
      <c r="H41" s="15">
        <v>0</v>
      </c>
      <c r="I41" s="15">
        <v>0</v>
      </c>
      <c r="J41" s="15">
        <v>0</v>
      </c>
      <c r="K41" s="15">
        <v>0</v>
      </c>
      <c r="L41" s="94"/>
      <c r="M41" s="12"/>
      <c r="N41" s="4"/>
    </row>
    <row r="42" spans="1:14" x14ac:dyDescent="0.3">
      <c r="A42" s="75"/>
      <c r="B42" s="18" t="s">
        <v>3</v>
      </c>
      <c r="C42" s="59">
        <f>C39+C40+C41</f>
        <v>2835.1013800000001</v>
      </c>
      <c r="D42" s="13">
        <f t="shared" ref="D42:J42" si="16">D39+D40+D41</f>
        <v>0</v>
      </c>
      <c r="E42" s="59">
        <f t="shared" si="16"/>
        <v>2835.1013800000001</v>
      </c>
      <c r="F42" s="13">
        <f t="shared" si="16"/>
        <v>0</v>
      </c>
      <c r="G42" s="13">
        <f>G39+G40+G41</f>
        <v>24.3</v>
      </c>
      <c r="H42" s="13">
        <f t="shared" si="16"/>
        <v>0</v>
      </c>
      <c r="I42" s="13">
        <f t="shared" si="16"/>
        <v>24.3</v>
      </c>
      <c r="J42" s="13">
        <f t="shared" si="16"/>
        <v>0</v>
      </c>
      <c r="K42" s="15">
        <f t="shared" ref="K42" si="17">G42/C42*100</f>
        <v>0.85711220668941301</v>
      </c>
      <c r="L42" s="10"/>
      <c r="M42" s="12"/>
      <c r="N42" s="4"/>
    </row>
    <row r="43" spans="1:14" ht="27.6" customHeight="1" x14ac:dyDescent="0.3">
      <c r="A43" s="101" t="s">
        <v>26</v>
      </c>
      <c r="B43" s="46">
        <v>2023</v>
      </c>
      <c r="C43" s="15">
        <f>D43+E43+F43</f>
        <v>3.5</v>
      </c>
      <c r="D43" s="15">
        <v>0</v>
      </c>
      <c r="E43" s="57">
        <v>3.5</v>
      </c>
      <c r="F43" s="15">
        <v>0</v>
      </c>
      <c r="G43" s="15">
        <f>H43+I43+J43</f>
        <v>3.5</v>
      </c>
      <c r="H43" s="15">
        <v>0</v>
      </c>
      <c r="I43" s="47">
        <v>3.5</v>
      </c>
      <c r="J43" s="15">
        <v>0</v>
      </c>
      <c r="K43" s="15">
        <f>G43/C43*100</f>
        <v>100</v>
      </c>
      <c r="L43" s="15"/>
      <c r="M43" s="12"/>
      <c r="N43" s="4"/>
    </row>
    <row r="44" spans="1:14" ht="27.6" customHeight="1" x14ac:dyDescent="0.3">
      <c r="A44" s="102"/>
      <c r="B44" s="46">
        <v>2024</v>
      </c>
      <c r="C44" s="58">
        <f t="shared" ref="C44:C45" si="18">D44+E44+F44</f>
        <v>236.24931000000001</v>
      </c>
      <c r="D44" s="15">
        <v>0</v>
      </c>
      <c r="E44" s="64">
        <v>236.24931000000001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2"/>
      <c r="N44" s="4"/>
    </row>
    <row r="45" spans="1:14" ht="34.9" customHeight="1" x14ac:dyDescent="0.3">
      <c r="A45" s="102"/>
      <c r="B45" s="46">
        <v>2025</v>
      </c>
      <c r="C45" s="58">
        <f t="shared" si="18"/>
        <v>249.04930999999999</v>
      </c>
      <c r="D45" s="15">
        <v>0</v>
      </c>
      <c r="E45" s="64">
        <v>249.04930999999999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2"/>
      <c r="N45" s="4"/>
    </row>
    <row r="46" spans="1:14" ht="30" customHeight="1" x14ac:dyDescent="0.3">
      <c r="A46" s="103"/>
      <c r="B46" s="18" t="s">
        <v>3</v>
      </c>
      <c r="C46" s="59">
        <f>C43+C44+C45</f>
        <v>488.79862000000003</v>
      </c>
      <c r="D46" s="13">
        <f t="shared" ref="D46:J46" si="19">D43+D44+D45</f>
        <v>0</v>
      </c>
      <c r="E46" s="59">
        <f t="shared" si="19"/>
        <v>488.79862000000003</v>
      </c>
      <c r="F46" s="13">
        <f t="shared" si="19"/>
        <v>0</v>
      </c>
      <c r="G46" s="13">
        <f t="shared" si="19"/>
        <v>3.5</v>
      </c>
      <c r="H46" s="13">
        <f t="shared" si="19"/>
        <v>0</v>
      </c>
      <c r="I46" s="13">
        <f t="shared" si="19"/>
        <v>3.5</v>
      </c>
      <c r="J46" s="13">
        <f t="shared" si="19"/>
        <v>0</v>
      </c>
      <c r="K46" s="13">
        <f>G46/C46*100</f>
        <v>0.71604130142593281</v>
      </c>
      <c r="L46" s="13"/>
      <c r="M46" s="12"/>
      <c r="N46" s="4"/>
    </row>
    <row r="47" spans="1:14" ht="64.150000000000006" hidden="1" customHeight="1" x14ac:dyDescent="0.3">
      <c r="A47" s="95" t="s">
        <v>20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4" ht="51" customHeight="1" x14ac:dyDescent="0.3">
      <c r="A48" s="75" t="s">
        <v>37</v>
      </c>
      <c r="B48" s="46">
        <v>2023</v>
      </c>
      <c r="C48" s="15">
        <f>D48+E48+F48</f>
        <v>4851.5</v>
      </c>
      <c r="D48" s="15">
        <v>0</v>
      </c>
      <c r="E48" s="15">
        <v>0</v>
      </c>
      <c r="F48" s="57">
        <v>4851.5</v>
      </c>
      <c r="G48" s="15">
        <f>H48+I48+J48</f>
        <v>880.64255000000003</v>
      </c>
      <c r="H48" s="15">
        <v>0</v>
      </c>
      <c r="I48" s="15">
        <v>0</v>
      </c>
      <c r="J48" s="47">
        <v>880.64255000000003</v>
      </c>
      <c r="K48" s="15">
        <f>G48/C48*100</f>
        <v>18.151964340925488</v>
      </c>
      <c r="L48" s="17" t="s">
        <v>18</v>
      </c>
    </row>
    <row r="49" spans="1:12" x14ac:dyDescent="0.3">
      <c r="A49" s="75"/>
      <c r="B49" s="46">
        <v>2024</v>
      </c>
      <c r="C49" s="15">
        <v>0</v>
      </c>
      <c r="D49" s="15">
        <v>0</v>
      </c>
      <c r="E49" s="15">
        <v>0</v>
      </c>
      <c r="F49" s="15">
        <v>0</v>
      </c>
      <c r="G49" s="15">
        <f t="shared" ref="G49:G50" si="20">H49+I49+J49</f>
        <v>0</v>
      </c>
      <c r="H49" s="15">
        <v>0</v>
      </c>
      <c r="I49" s="15">
        <v>0</v>
      </c>
      <c r="J49" s="15">
        <v>0</v>
      </c>
      <c r="K49" s="15">
        <v>0</v>
      </c>
      <c r="L49" s="28"/>
    </row>
    <row r="50" spans="1:12" ht="21.6" customHeight="1" x14ac:dyDescent="0.3">
      <c r="A50" s="75"/>
      <c r="B50" s="46">
        <v>2025</v>
      </c>
      <c r="C50" s="15">
        <v>0</v>
      </c>
      <c r="D50" s="15">
        <f t="shared" ref="D50:K53" si="21">D47</f>
        <v>0</v>
      </c>
      <c r="E50" s="15">
        <f t="shared" si="21"/>
        <v>0</v>
      </c>
      <c r="F50" s="15">
        <v>0</v>
      </c>
      <c r="G50" s="15">
        <f t="shared" si="20"/>
        <v>0</v>
      </c>
      <c r="H50" s="15">
        <v>0</v>
      </c>
      <c r="I50" s="15">
        <v>0</v>
      </c>
      <c r="J50" s="15">
        <v>0</v>
      </c>
      <c r="K50" s="15">
        <v>0</v>
      </c>
      <c r="L50" s="29"/>
    </row>
    <row r="51" spans="1:12" ht="25.5" customHeight="1" x14ac:dyDescent="0.3">
      <c r="A51" s="75"/>
      <c r="B51" s="18" t="s">
        <v>3</v>
      </c>
      <c r="C51" s="13">
        <f>C48+C49+C50</f>
        <v>4851.5</v>
      </c>
      <c r="D51" s="13">
        <f t="shared" ref="D51:F51" si="22">D48+D49+D50</f>
        <v>0</v>
      </c>
      <c r="E51" s="13">
        <f t="shared" si="22"/>
        <v>0</v>
      </c>
      <c r="F51" s="13">
        <f t="shared" si="22"/>
        <v>4851.5</v>
      </c>
      <c r="G51" s="13">
        <f t="shared" ref="G51" si="23">G48+G49+G50</f>
        <v>880.64255000000003</v>
      </c>
      <c r="H51" s="13">
        <f t="shared" ref="H51" si="24">H48+H49+H50</f>
        <v>0</v>
      </c>
      <c r="I51" s="13">
        <f t="shared" ref="I51" si="25">I48+I49+I50</f>
        <v>0</v>
      </c>
      <c r="J51" s="13">
        <f t="shared" ref="J51" si="26">J48+J49+J50</f>
        <v>880.64255000000003</v>
      </c>
      <c r="K51" s="13">
        <f>G51/C51*100</f>
        <v>18.151964340925488</v>
      </c>
      <c r="L51" s="10"/>
    </row>
    <row r="52" spans="1:12" ht="42" customHeight="1" x14ac:dyDescent="0.3">
      <c r="A52" s="101" t="s">
        <v>27</v>
      </c>
      <c r="B52" s="46">
        <v>2023</v>
      </c>
      <c r="C52" s="37">
        <f>D52+E52+F52</f>
        <v>736.8</v>
      </c>
      <c r="D52" s="33">
        <v>368.4</v>
      </c>
      <c r="E52" s="15">
        <v>0</v>
      </c>
      <c r="F52" s="15">
        <v>368.4</v>
      </c>
      <c r="G52" s="15">
        <f>H52+I52+J52</f>
        <v>152.91705999999999</v>
      </c>
      <c r="H52" s="47">
        <v>76.458529999999996</v>
      </c>
      <c r="I52" s="15"/>
      <c r="J52" s="47">
        <v>76.458529999999996</v>
      </c>
      <c r="K52" s="15">
        <f>G52/C52*100</f>
        <v>20.75421552660152</v>
      </c>
      <c r="L52" s="34" t="s">
        <v>38</v>
      </c>
    </row>
    <row r="53" spans="1:12" ht="42" customHeight="1" x14ac:dyDescent="0.3">
      <c r="A53" s="102"/>
      <c r="B53" s="46">
        <v>2024</v>
      </c>
      <c r="C53" s="37">
        <f t="shared" ref="C53:C54" si="27">D53+E53+F53</f>
        <v>736.8</v>
      </c>
      <c r="D53" s="15">
        <v>368.4</v>
      </c>
      <c r="E53" s="15">
        <v>368.4</v>
      </c>
      <c r="F53" s="15">
        <v>0</v>
      </c>
      <c r="G53" s="15">
        <f t="shared" ref="G53:G54" si="28">H53+I53+J53</f>
        <v>0</v>
      </c>
      <c r="H53" s="15">
        <v>0</v>
      </c>
      <c r="I53" s="15">
        <v>0</v>
      </c>
      <c r="J53" s="15">
        <v>0</v>
      </c>
      <c r="K53" s="15">
        <f t="shared" si="21"/>
        <v>0</v>
      </c>
      <c r="L53" s="35"/>
    </row>
    <row r="54" spans="1:12" ht="42" customHeight="1" x14ac:dyDescent="0.3">
      <c r="A54" s="102"/>
      <c r="B54" s="46">
        <v>2025</v>
      </c>
      <c r="C54" s="37">
        <f t="shared" si="27"/>
        <v>736.8</v>
      </c>
      <c r="D54" s="15">
        <v>368.4</v>
      </c>
      <c r="E54" s="15">
        <v>368.4</v>
      </c>
      <c r="F54" s="15">
        <v>0</v>
      </c>
      <c r="G54" s="15">
        <f t="shared" si="28"/>
        <v>0</v>
      </c>
      <c r="H54" s="15">
        <v>0</v>
      </c>
      <c r="I54" s="15">
        <v>0</v>
      </c>
      <c r="J54" s="15">
        <v>0</v>
      </c>
      <c r="K54" s="15">
        <v>0</v>
      </c>
      <c r="L54" s="36"/>
    </row>
    <row r="55" spans="1:12" ht="42" customHeight="1" x14ac:dyDescent="0.3">
      <c r="A55" s="103"/>
      <c r="B55" s="18" t="s">
        <v>3</v>
      </c>
      <c r="C55" s="13">
        <f>C52+C53+C54</f>
        <v>2210.3999999999996</v>
      </c>
      <c r="D55" s="13">
        <f t="shared" ref="D55:F55" si="29">D52+D53+D54</f>
        <v>1105.1999999999998</v>
      </c>
      <c r="E55" s="13">
        <f t="shared" si="29"/>
        <v>736.8</v>
      </c>
      <c r="F55" s="13">
        <f t="shared" si="29"/>
        <v>368.4</v>
      </c>
      <c r="G55" s="13">
        <f>G52+G53+G54</f>
        <v>152.91705999999999</v>
      </c>
      <c r="H55" s="13">
        <f t="shared" ref="H55" si="30">H52+H53+H54</f>
        <v>76.458529999999996</v>
      </c>
      <c r="I55" s="13">
        <f t="shared" ref="I55" si="31">I52+I53+I54</f>
        <v>0</v>
      </c>
      <c r="J55" s="13">
        <f>J52+J53+J54</f>
        <v>76.458529999999996</v>
      </c>
      <c r="K55" s="13">
        <f>G55/C55*100</f>
        <v>6.918071842200507</v>
      </c>
      <c r="L55" s="13"/>
    </row>
    <row r="56" spans="1:12" s="8" customFormat="1" ht="22.15" customHeight="1" x14ac:dyDescent="0.3">
      <c r="A56" s="107" t="s">
        <v>23</v>
      </c>
      <c r="B56" s="46">
        <v>2023</v>
      </c>
      <c r="C56" s="25">
        <f>C52+C48+C43+C39</f>
        <v>5616.1</v>
      </c>
      <c r="D56" s="25">
        <f t="shared" ref="D56:F56" si="32">D52+D48+D43+D39</f>
        <v>368.4</v>
      </c>
      <c r="E56" s="25">
        <f t="shared" si="32"/>
        <v>27.8</v>
      </c>
      <c r="F56" s="25">
        <f t="shared" si="32"/>
        <v>5219.8999999999996</v>
      </c>
      <c r="G56" s="25">
        <f t="shared" ref="G56:J56" si="33">G52+G48+G43+G39</f>
        <v>1061.35961</v>
      </c>
      <c r="H56" s="25">
        <f t="shared" si="33"/>
        <v>76.458529999999996</v>
      </c>
      <c r="I56" s="25">
        <f t="shared" si="33"/>
        <v>27.8</v>
      </c>
      <c r="J56" s="25">
        <f t="shared" si="33"/>
        <v>957.10108000000002</v>
      </c>
      <c r="K56" s="13">
        <f>G56/C56*100</f>
        <v>18.898516942362136</v>
      </c>
      <c r="L56" s="23"/>
    </row>
    <row r="57" spans="1:12" s="8" customFormat="1" ht="22.15" customHeight="1" x14ac:dyDescent="0.3">
      <c r="A57" s="107"/>
      <c r="B57" s="46">
        <v>2024</v>
      </c>
      <c r="C57" s="25">
        <f t="shared" ref="C57:F58" si="34">C53+C49+C44+C40</f>
        <v>2373.5</v>
      </c>
      <c r="D57" s="25">
        <f t="shared" si="34"/>
        <v>368.4</v>
      </c>
      <c r="E57" s="25">
        <f t="shared" si="34"/>
        <v>2005.1</v>
      </c>
      <c r="F57" s="25">
        <f t="shared" si="34"/>
        <v>0</v>
      </c>
      <c r="G57" s="25">
        <f t="shared" ref="G57:J57" si="35">G53+G49+G44+G40</f>
        <v>0</v>
      </c>
      <c r="H57" s="25">
        <f t="shared" si="35"/>
        <v>0</v>
      </c>
      <c r="I57" s="25">
        <f t="shared" si="35"/>
        <v>0</v>
      </c>
      <c r="J57" s="25">
        <f t="shared" si="35"/>
        <v>0</v>
      </c>
      <c r="K57" s="13">
        <v>0</v>
      </c>
      <c r="L57" s="23"/>
    </row>
    <row r="58" spans="1:12" s="8" customFormat="1" ht="22.15" customHeight="1" x14ac:dyDescent="0.3">
      <c r="A58" s="107"/>
      <c r="B58" s="46">
        <v>2025</v>
      </c>
      <c r="C58" s="25">
        <f t="shared" si="34"/>
        <v>2396.1999999999998</v>
      </c>
      <c r="D58" s="25">
        <f t="shared" si="34"/>
        <v>368.4</v>
      </c>
      <c r="E58" s="25">
        <f t="shared" si="34"/>
        <v>2027.8</v>
      </c>
      <c r="F58" s="25">
        <f t="shared" si="34"/>
        <v>0</v>
      </c>
      <c r="G58" s="25">
        <f>G54+G50+G45+G41</f>
        <v>0</v>
      </c>
      <c r="H58" s="25">
        <f t="shared" ref="H58:I58" si="36">H54+H50+H45+H41</f>
        <v>0</v>
      </c>
      <c r="I58" s="25">
        <f t="shared" si="36"/>
        <v>0</v>
      </c>
      <c r="J58" s="25">
        <f>J54+J50+J45+J41</f>
        <v>0</v>
      </c>
      <c r="K58" s="13">
        <v>0</v>
      </c>
      <c r="L58" s="23"/>
    </row>
    <row r="59" spans="1:12" s="8" customFormat="1" ht="0.6" customHeight="1" x14ac:dyDescent="0.3">
      <c r="A59" s="107"/>
      <c r="B59" s="20"/>
      <c r="C59" s="25"/>
      <c r="D59" s="25"/>
      <c r="E59" s="25"/>
      <c r="F59" s="13"/>
      <c r="G59" s="13"/>
      <c r="H59" s="13"/>
      <c r="I59" s="13"/>
      <c r="J59" s="13"/>
      <c r="K59" s="13"/>
      <c r="L59" s="23"/>
    </row>
    <row r="60" spans="1:12" ht="36" customHeight="1" x14ac:dyDescent="0.3">
      <c r="A60" s="108"/>
      <c r="B60" s="16" t="s">
        <v>3</v>
      </c>
      <c r="C60" s="38">
        <f>C56+C57+C58</f>
        <v>10385.799999999999</v>
      </c>
      <c r="D60" s="38">
        <f t="shared" ref="D60:J60" si="37">D56+D57+D58</f>
        <v>1105.1999999999998</v>
      </c>
      <c r="E60" s="38">
        <f t="shared" si="37"/>
        <v>4060.7</v>
      </c>
      <c r="F60" s="38">
        <f t="shared" si="37"/>
        <v>5219.8999999999996</v>
      </c>
      <c r="G60" s="38">
        <f t="shared" si="37"/>
        <v>1061.35961</v>
      </c>
      <c r="H60" s="38">
        <f t="shared" si="37"/>
        <v>76.458529999999996</v>
      </c>
      <c r="I60" s="38">
        <f t="shared" si="37"/>
        <v>27.8</v>
      </c>
      <c r="J60" s="38">
        <f t="shared" si="37"/>
        <v>957.10108000000002</v>
      </c>
      <c r="K60" s="13">
        <f>G60/C60*100</f>
        <v>10.219334187063106</v>
      </c>
      <c r="L60" s="24"/>
    </row>
    <row r="62" spans="1:12" x14ac:dyDescent="0.3">
      <c r="A62" s="45"/>
      <c r="B62" s="44"/>
      <c r="C62" s="44" t="s">
        <v>30</v>
      </c>
      <c r="D62" s="44"/>
      <c r="E62" s="44"/>
      <c r="F62" s="44"/>
      <c r="G62" s="44"/>
      <c r="H62" s="44"/>
      <c r="I62" s="44"/>
      <c r="J62" s="44"/>
    </row>
    <row r="63" spans="1:12" x14ac:dyDescent="0.3">
      <c r="A63" s="45"/>
      <c r="B63" s="44"/>
      <c r="C63" s="44" t="s">
        <v>31</v>
      </c>
      <c r="D63" s="44"/>
      <c r="E63" s="44"/>
      <c r="F63" s="44"/>
      <c r="G63" s="44"/>
      <c r="H63" s="44" t="s">
        <v>32</v>
      </c>
      <c r="I63" s="44"/>
      <c r="J63" s="44"/>
      <c r="K63" s="44"/>
    </row>
    <row r="65" spans="3:8" x14ac:dyDescent="0.3">
      <c r="C65" s="44" t="s">
        <v>29</v>
      </c>
      <c r="D65" s="44"/>
      <c r="E65" s="44"/>
      <c r="F65" s="44"/>
      <c r="G65" s="44"/>
      <c r="H65" s="44" t="s">
        <v>33</v>
      </c>
    </row>
  </sheetData>
  <mergeCells count="55">
    <mergeCell ref="A56:A60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A25:L25"/>
    <mergeCell ref="A7:A9"/>
    <mergeCell ref="B7:B9"/>
    <mergeCell ref="C7:F7"/>
    <mergeCell ref="B30:B32"/>
    <mergeCell ref="C30:C32"/>
    <mergeCell ref="A26:A29"/>
    <mergeCell ref="I26:I28"/>
    <mergeCell ref="J26:J28"/>
    <mergeCell ref="E26:E28"/>
    <mergeCell ref="F26:F28"/>
    <mergeCell ref="G26:G28"/>
    <mergeCell ref="H26:H28"/>
    <mergeCell ref="A52:A55"/>
    <mergeCell ref="L39:L41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A47:L47"/>
    <mergeCell ref="A34:L34"/>
    <mergeCell ref="A35:A38"/>
    <mergeCell ref="A48:A51"/>
    <mergeCell ref="A43:A46"/>
    <mergeCell ref="A39:A42"/>
    <mergeCell ref="A30:A33"/>
    <mergeCell ref="K1:L1"/>
    <mergeCell ref="J2:M2"/>
    <mergeCell ref="C20:L20"/>
    <mergeCell ref="L14:L16"/>
    <mergeCell ref="L21:L23"/>
    <mergeCell ref="B26:B28"/>
    <mergeCell ref="C26:C28"/>
    <mergeCell ref="D26:D28"/>
    <mergeCell ref="A11:A14"/>
    <mergeCell ref="L11:L13"/>
    <mergeCell ref="A21:A24"/>
    <mergeCell ref="A16:A19"/>
    <mergeCell ref="K26:K28"/>
    <mergeCell ref="L26:L28"/>
  </mergeCells>
  <pageMargins left="1.1811023622047245" right="0.39370078740157483" top="0.78740157480314965" bottom="0.78740157480314965" header="0.31496062992125984" footer="0.31496062992125984"/>
  <pageSetup paperSize="9" scale="89" fitToHeight="0" orientation="landscape" horizontalDpi="4294967294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 2 кв</vt:lpstr>
      <vt:lpstr>ОТЧЕТ 1 кв</vt:lpstr>
      <vt:lpstr>'ОТЧЕТ 1 кв'!Заголовки_для_печати</vt:lpstr>
      <vt:lpstr>'ОТЧЕТ 2 кв'!Заголовки_для_печати</vt:lpstr>
      <vt:lpstr>'ОТЧЕТ 1 кв'!Область_печати</vt:lpstr>
      <vt:lpstr>'ОТЧЕТ 2 кв'!Область_печати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2024-02-09T10:10:11Z</cp:lastPrinted>
  <dcterms:created xsi:type="dcterms:W3CDTF">2013-05-31T09:08:35Z</dcterms:created>
  <dcterms:modified xsi:type="dcterms:W3CDTF">2024-02-28T13:53:22Z</dcterms:modified>
</cp:coreProperties>
</file>